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ColumnTitle2">EventScheduler[[#Headers],[DATE]]</definedName>
    <definedName name="ColumnTitle3">Time[[#Headers],[Time]]</definedName>
    <definedName name="DateVal">IFERROR('Daily Schedule'!$F$2,"")</definedName>
    <definedName name="DayVal">'Daily Schedule'!$C$17</definedName>
    <definedName name="EndTime">'Time Intervals'!$C$8</definedName>
    <definedName name="Increment">TIME(0,MinuteInterval,0)</definedName>
    <definedName name="LookUpDateAndTime">EventScheduler[DATE]&amp;EventScheduler[TIME]</definedName>
    <definedName name="MinuteInterval">--LEFT(MinuteText,2)</definedName>
    <definedName name="MinuteText">'Time Intervals'!$C$6</definedName>
    <definedName name="MonthName">'Daily Schedule'!$C$15</definedName>
    <definedName name="MonthNumber">IF(MonthName="",MONTH(TODAY()),MONTH(1&amp;LEFT(MonthName,3)))</definedName>
    <definedName name="ReportDay">IF(DayVal="",DAY(TODAY()),'Daily Schedule'!$C$17)</definedName>
    <definedName name="ReportMonth">IF(MonthName="",TEXT(MONTH(TODAY()),"mmm"),MonthName)</definedName>
    <definedName name="ReportYear">IF(Year="",YEAR(TODAY()),Year)</definedName>
    <definedName name="ScheduleHighlight">'Daily Schedule'!$B$26</definedName>
    <definedName name="Start_time">'Time Intervals'!$C$4</definedName>
    <definedName name="TimesList">Time[Time]</definedName>
    <definedName name="Title1">'Daily Schedule'!$E$2</definedName>
    <definedName name="Year">'Daily Schedule'!$C$13</definedName>
  </definedNames>
  <calcPr calcId="144525"/>
</workbook>
</file>

<file path=xl/sharedStrings.xml><?xml version="1.0" encoding="utf-8"?>
<sst xmlns="http://schemas.openxmlformats.org/spreadsheetml/2006/main" count="45" uniqueCount="38">
  <si>
    <t>Daily Schedule</t>
  </si>
  <si>
    <t>Time</t>
  </si>
  <si>
    <t>WEEK AT A GLANCE</t>
  </si>
  <si>
    <t>NOTES / TO DO LIST</t>
  </si>
  <si>
    <t>Pick up dry cleaning</t>
  </si>
  <si>
    <t>Call cable company</t>
  </si>
  <si>
    <t>VIEW SCHEDULE</t>
  </si>
  <si>
    <t>Year</t>
  </si>
  <si>
    <t>Month</t>
  </si>
  <si>
    <t>Day</t>
  </si>
  <si>
    <t>EDIT SCHEDULE</t>
  </si>
  <si>
    <t>Select to edit time intervals</t>
  </si>
  <si>
    <t>Select to add a new event</t>
  </si>
  <si>
    <t>HIGHLIGHT IN SCHEDULE:</t>
  </si>
  <si>
    <t>Break</t>
  </si>
  <si>
    <t>Event Scheduler</t>
  </si>
  <si>
    <t>DATE</t>
  </si>
  <si>
    <t>TIME</t>
  </si>
  <si>
    <t>DESCRIPTION</t>
  </si>
  <si>
    <t>UNIQUE VALUE (CALCULATED)</t>
  </si>
  <si>
    <t>Wake up</t>
  </si>
  <si>
    <t>Shower</t>
  </si>
  <si>
    <t>Leave for work</t>
  </si>
  <si>
    <t>Start shift</t>
  </si>
  <si>
    <t>Lunch</t>
  </si>
  <si>
    <t>Return to work</t>
  </si>
  <si>
    <t>Call corporate</t>
  </si>
  <si>
    <t>Select to view Daily Schedule</t>
  </si>
  <si>
    <t>Home</t>
  </si>
  <si>
    <t>Soccer practice</t>
  </si>
  <si>
    <t>Breakfast</t>
  </si>
  <si>
    <t>Time Intervals</t>
  </si>
  <si>
    <t>EDIT TIME TABLE</t>
  </si>
  <si>
    <t>Start time</t>
  </si>
  <si>
    <t>Interval</t>
  </si>
  <si>
    <t>15 MIN</t>
  </si>
  <si>
    <t>End time</t>
  </si>
  <si>
    <t>Select to View Daily Schedule</t>
  </si>
</sst>
</file>

<file path=xl/styles.xml><?xml version="1.0" encoding="utf-8"?>
<styleSheet xmlns="http://schemas.openxmlformats.org/spreadsheetml/2006/main">
  <numFmts count="6">
    <numFmt numFmtId="176" formatCode="_(* #,##0_);_(* \(#,##0\);_(* &quot;-&quot;_);_(@_)"/>
    <numFmt numFmtId="177" formatCode="_(* #,##0.00_);_(* \(#,##0.00\);_(* &quot;-&quot;??_);_(@_)"/>
    <numFmt numFmtId="178" formatCode="[$-409]mmmm\ d\,\ yyyy;@"/>
    <numFmt numFmtId="179" formatCode="[$-409]h:mm\ AM/PM;@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</numFmts>
  <fonts count="32">
    <font>
      <sz val="11"/>
      <color theme="1"/>
      <name val="Calibri"/>
      <charset val="134"/>
      <scheme val="minor"/>
    </font>
    <font>
      <b/>
      <sz val="18"/>
      <color theme="3"/>
      <name val="Arial"/>
      <charset val="134"/>
      <scheme val="major"/>
    </font>
    <font>
      <b/>
      <sz val="12"/>
      <color theme="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0"/>
      <name val="Calibri"/>
      <charset val="134"/>
      <scheme val="minor"/>
    </font>
    <font>
      <b/>
      <sz val="90"/>
      <color theme="4"/>
      <name val="Arial"/>
      <charset val="134"/>
      <scheme val="major"/>
    </font>
    <font>
      <b/>
      <sz val="26"/>
      <color theme="0"/>
      <name val="Calibri"/>
      <charset val="134"/>
      <scheme val="minor"/>
    </font>
    <font>
      <b/>
      <sz val="12"/>
      <color theme="3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22"/>
      <color theme="4"/>
      <name val="Arial"/>
      <charset val="134"/>
      <scheme val="major"/>
    </font>
    <font>
      <sz val="11"/>
      <color theme="2" tint="0.599963377788629"/>
      <name val="Calibri"/>
      <charset val="134"/>
      <scheme val="minor"/>
    </font>
    <font>
      <b/>
      <sz val="34"/>
      <color theme="3"/>
      <name val="Calibri"/>
      <charset val="134"/>
      <scheme val="minor"/>
    </font>
    <font>
      <sz val="11"/>
      <color theme="3"/>
      <name val="Calibri"/>
      <charset val="134"/>
      <scheme val="minor"/>
    </font>
    <font>
      <sz val="11"/>
      <name val="Calibri"/>
      <charset val="134"/>
      <scheme val="minor"/>
    </font>
    <font>
      <sz val="11"/>
      <color theme="4"/>
      <name val="Segoe Print"/>
      <charset val="134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2" tint="0.599963377788629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/>
      <right/>
      <top/>
      <bottom style="hair">
        <color theme="0" tint="-0.349986266670736"/>
      </bottom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176" fontId="0" fillId="0" borderId="0" applyFill="0" applyBorder="0" applyAlignment="0" applyProtection="0"/>
    <xf numFmtId="180" fontId="0" fillId="0" borderId="0" applyFill="0" applyBorder="0" applyAlignment="0" applyProtection="0"/>
    <xf numFmtId="181" fontId="0" fillId="0" borderId="0" applyFill="0" applyBorder="0" applyAlignment="0" applyProtection="0"/>
    <xf numFmtId="9" fontId="0" fillId="0" borderId="0" applyFill="0" applyBorder="0" applyAlignment="0" applyProtection="0"/>
    <xf numFmtId="0" fontId="6" fillId="0" borderId="0">
      <alignment horizontal="center" vertical="center"/>
    </xf>
    <xf numFmtId="0" fontId="17" fillId="8" borderId="16" applyNumberFormat="0" applyAlignment="0" applyProtection="0">
      <alignment vertical="center"/>
    </xf>
    <xf numFmtId="0" fontId="9" fillId="2" borderId="0" applyNumberFormat="0" applyAlignment="0" applyProtection="0"/>
    <xf numFmtId="0" fontId="0" fillId="24" borderId="19" applyNumberFormat="0" applyAlignment="0" applyProtection="0"/>
    <xf numFmtId="0" fontId="5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>
      <alignment horizontal="center" vertical="center"/>
    </xf>
    <xf numFmtId="0" fontId="1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1" fillId="35" borderId="17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0" borderId="18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6" fillId="20" borderId="17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7" borderId="13">
      <alignment horizontal="center" vertical="center" wrapText="1"/>
      <protection locked="0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0" borderId="0">
      <alignment horizontal="left" vertical="center" wrapText="1" indent="5"/>
    </xf>
    <xf numFmtId="58" fontId="12" fillId="5" borderId="4">
      <alignment vertical="center"/>
    </xf>
    <xf numFmtId="0" fontId="13" fillId="0" borderId="0">
      <alignment horizontal="center" vertical="top"/>
    </xf>
    <xf numFmtId="0" fontId="19" fillId="13" borderId="0" applyNumberFormat="0" applyBorder="0" applyAlignment="0" applyProtection="0">
      <alignment vertical="center"/>
    </xf>
    <xf numFmtId="0" fontId="14" fillId="3" borderId="1" applyNumberFormat="0" applyFont="0">
      <alignment horizontal="left" vertical="center"/>
    </xf>
    <xf numFmtId="0" fontId="18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7" borderId="15" applyNumberFormat="0" applyFont="0" applyAlignment="0">
      <alignment horizontal="right" vertical="center" wrapText="1"/>
      <protection locked="0"/>
    </xf>
    <xf numFmtId="0" fontId="16" fillId="0" borderId="11">
      <alignment vertical="center"/>
    </xf>
    <xf numFmtId="0" fontId="8" fillId="4" borderId="0">
      <alignment vertical="center"/>
    </xf>
    <xf numFmtId="0" fontId="6" fillId="4" borderId="0">
      <alignment horizontal="center" vertical="center"/>
    </xf>
    <xf numFmtId="0" fontId="2" fillId="4" borderId="2">
      <alignment horizontal="center" vertical="center"/>
    </xf>
    <xf numFmtId="0" fontId="4" fillId="6" borderId="8">
      <alignment horizontal="left" vertical="center" indent="1"/>
    </xf>
    <xf numFmtId="0" fontId="5" fillId="0" borderId="0" applyFill="0" applyBorder="0" applyAlignment="0" applyProtection="0">
      <alignment vertical="center"/>
    </xf>
    <xf numFmtId="0" fontId="4" fillId="0" borderId="0">
      <alignment horizontal="left" indent="3"/>
    </xf>
    <xf numFmtId="0" fontId="16" fillId="0" borderId="11">
      <alignment horizontal="center" vertical="center" wrapText="1"/>
    </xf>
    <xf numFmtId="58" fontId="0" fillId="0" borderId="0">
      <alignment horizontal="left" vertical="center" indent="1"/>
    </xf>
    <xf numFmtId="0" fontId="0" fillId="0" borderId="0">
      <alignment horizontal="left" vertical="center" indent="1"/>
    </xf>
    <xf numFmtId="179" fontId="0" fillId="0" borderId="0" applyFill="0">
      <alignment horizontal="left" indent="1"/>
    </xf>
    <xf numFmtId="0" fontId="15" fillId="0" borderId="9" applyNumberFormat="0" applyFill="0" applyAlignment="0">
      <alignment horizontal="center" vertical="center" wrapText="1"/>
      <protection locked="0"/>
    </xf>
    <xf numFmtId="0" fontId="14" fillId="3" borderId="14">
      <alignment horizontal="left" vertical="center"/>
    </xf>
    <xf numFmtId="0" fontId="14" fillId="3" borderId="12">
      <alignment horizontal="left" vertical="center"/>
    </xf>
    <xf numFmtId="0" fontId="14" fillId="3" borderId="10">
      <alignment horizontal="left" vertical="center"/>
    </xf>
    <xf numFmtId="0" fontId="10" fillId="5" borderId="3">
      <alignment horizontal="left" indent="1"/>
    </xf>
  </cellStyleXfs>
  <cellXfs count="47">
    <xf numFmtId="0" fontId="0" fillId="0" borderId="0" xfId="0">
      <alignment vertical="center"/>
    </xf>
    <xf numFmtId="0" fontId="1" fillId="0" borderId="0" xfId="18" applyAlignment="1">
      <alignment vertical="center"/>
    </xf>
    <xf numFmtId="0" fontId="2" fillId="2" borderId="0" xfId="21" applyAlignment="1" applyProtection="1">
      <alignment horizontal="left" vertical="center" indent="5"/>
      <protection locked="0"/>
    </xf>
    <xf numFmtId="0" fontId="3" fillId="0" borderId="0" xfId="43">
      <alignment horizontal="left" vertical="center" wrapText="1" indent="5"/>
    </xf>
    <xf numFmtId="179" fontId="0" fillId="0" borderId="0" xfId="67">
      <alignment horizontal="left" indent="1"/>
    </xf>
    <xf numFmtId="0" fontId="4" fillId="0" borderId="0" xfId="63">
      <alignment horizontal="left" indent="3"/>
    </xf>
    <xf numFmtId="179" fontId="0" fillId="3" borderId="1" xfId="47" applyNumberFormat="1" applyFont="1">
      <alignment horizontal="left" vertical="center"/>
    </xf>
    <xf numFmtId="179" fontId="0" fillId="0" borderId="0" xfId="67" applyFill="1">
      <alignment horizontal="left" indent="1"/>
    </xf>
    <xf numFmtId="0" fontId="5" fillId="0" borderId="0" xfId="11">
      <alignment vertical="center"/>
    </xf>
    <xf numFmtId="179" fontId="0" fillId="0" borderId="0" xfId="67" applyNumberFormat="1" applyFill="1">
      <alignment horizontal="left" indent="1"/>
    </xf>
    <xf numFmtId="0" fontId="0" fillId="0" borderId="0" xfId="0" applyFill="1">
      <alignment vertical="center"/>
    </xf>
    <xf numFmtId="0" fontId="1" fillId="0" borderId="0" xfId="18" applyFill="1" applyAlignment="1">
      <alignment horizontal="left" vertical="center"/>
    </xf>
    <xf numFmtId="0" fontId="0" fillId="0" borderId="0" xfId="0" applyFill="1" applyAlignment="1">
      <alignment horizontal="left"/>
    </xf>
    <xf numFmtId="0" fontId="6" fillId="4" borderId="0" xfId="59">
      <alignment horizontal="center" vertical="center"/>
    </xf>
    <xf numFmtId="0" fontId="0" fillId="0" borderId="0" xfId="0" applyFont="1" applyFill="1" applyBorder="1" applyAlignment="1">
      <alignment horizontal="left" wrapText="1"/>
    </xf>
    <xf numFmtId="58" fontId="0" fillId="0" borderId="0" xfId="65">
      <alignment horizontal="left" vertical="center" indent="1"/>
    </xf>
    <xf numFmtId="0" fontId="0" fillId="0" borderId="0" xfId="66">
      <alignment horizontal="left" vertical="center" indent="1"/>
    </xf>
    <xf numFmtId="0" fontId="0" fillId="0" borderId="0" xfId="0" applyFont="1" applyFill="1" applyBorder="1">
      <alignment vertical="center"/>
    </xf>
    <xf numFmtId="0" fontId="7" fillId="4" borderId="0" xfId="14">
      <alignment horizontal="center" vertical="center"/>
    </xf>
    <xf numFmtId="0" fontId="2" fillId="4" borderId="2" xfId="60">
      <alignment horizontal="center" vertical="center"/>
    </xf>
    <xf numFmtId="0" fontId="8" fillId="4" borderId="0" xfId="58">
      <alignment vertical="center"/>
    </xf>
    <xf numFmtId="0" fontId="6" fillId="0" borderId="0" xfId="7" applyNumberFormat="1">
      <alignment horizontal="center" vertical="center"/>
    </xf>
    <xf numFmtId="178" fontId="9" fillId="2" borderId="0" xfId="9" applyNumberFormat="1" applyAlignment="1" applyProtection="1">
      <alignment horizontal="left" vertical="center"/>
    </xf>
    <xf numFmtId="0" fontId="9" fillId="2" borderId="0" xfId="9" applyAlignment="1" applyProtection="1">
      <alignment horizontal="left" vertical="center" indent="10"/>
      <protection locked="0"/>
    </xf>
    <xf numFmtId="0" fontId="0" fillId="0" borderId="0" xfId="0" applyFont="1" applyFill="1" applyBorder="1" applyProtection="1">
      <alignment vertical="center"/>
    </xf>
    <xf numFmtId="0" fontId="10" fillId="5" borderId="3" xfId="72">
      <alignment horizontal="left" indent="1"/>
    </xf>
    <xf numFmtId="0" fontId="11" fillId="5" borderId="4" xfId="0" applyFont="1" applyFill="1" applyBorder="1" applyAlignment="1">
      <alignment horizontal="left" vertical="center" indent="1"/>
    </xf>
    <xf numFmtId="58" fontId="12" fillId="5" borderId="4" xfId="0" applyNumberFormat="1" applyFont="1" applyFill="1" applyBorder="1">
      <alignment vertical="center"/>
    </xf>
    <xf numFmtId="0" fontId="13" fillId="0" borderId="0" xfId="45">
      <alignment horizontal="center" vertical="top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14" fillId="3" borderId="1" xfId="47">
      <alignment horizontal="left" vertical="center"/>
    </xf>
    <xf numFmtId="0" fontId="0" fillId="0" borderId="0" xfId="0" applyAlignment="1">
      <alignment horizontal="left" vertical="center" indent="2"/>
    </xf>
    <xf numFmtId="0" fontId="2" fillId="2" borderId="6" xfId="21" applyBorder="1" applyAlignment="1">
      <alignment horizontal="left" vertical="center" indent="1"/>
    </xf>
    <xf numFmtId="0" fontId="2" fillId="2" borderId="7" xfId="21" applyBorder="1" applyAlignment="1">
      <alignment horizontal="left" vertical="center" indent="1"/>
    </xf>
    <xf numFmtId="0" fontId="4" fillId="6" borderId="8" xfId="61">
      <alignment horizontal="left" vertical="center" indent="1"/>
    </xf>
    <xf numFmtId="0" fontId="9" fillId="2" borderId="0" xfId="9" applyAlignment="1" applyProtection="1">
      <alignment horizontal="left" vertical="center" indent="6"/>
      <protection locked="0"/>
    </xf>
    <xf numFmtId="179" fontId="15" fillId="3" borderId="9" xfId="68" applyNumberFormat="1" applyFill="1" applyAlignment="1">
      <alignment horizontal="left" indent="1"/>
      <protection locked="0"/>
    </xf>
    <xf numFmtId="0" fontId="14" fillId="3" borderId="10" xfId="71">
      <alignment horizontal="left" vertical="center"/>
    </xf>
    <xf numFmtId="0" fontId="0" fillId="0" borderId="0" xfId="0" applyFont="1" applyAlignment="1">
      <alignment vertical="center"/>
    </xf>
    <xf numFmtId="0" fontId="16" fillId="0" borderId="11" xfId="64">
      <alignment horizontal="center" vertical="center" wrapText="1"/>
    </xf>
    <xf numFmtId="179" fontId="0" fillId="3" borderId="0" xfId="67" applyFill="1">
      <alignment horizontal="left" indent="1"/>
    </xf>
    <xf numFmtId="0" fontId="14" fillId="3" borderId="12" xfId="70">
      <alignment horizontal="left" vertical="center"/>
    </xf>
    <xf numFmtId="0" fontId="16" fillId="7" borderId="13" xfId="34">
      <alignment horizontal="center" vertical="center" wrapText="1"/>
      <protection locked="0"/>
    </xf>
    <xf numFmtId="0" fontId="16" fillId="0" borderId="11" xfId="57">
      <alignment vertical="center"/>
    </xf>
    <xf numFmtId="0" fontId="14" fillId="3" borderId="14" xfId="69">
      <alignment horizontal="left" vertical="center"/>
    </xf>
    <xf numFmtId="179" fontId="0" fillId="7" borderId="15" xfId="56" applyNumberFormat="1" applyFont="1" applyAlignment="1">
      <alignment horizontal="left" indent="1"/>
      <protection locked="0"/>
    </xf>
  </cellXfs>
  <cellStyles count="7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Event_Day" xfId="14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CheckBox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Event_Header" xfId="43"/>
    <cellStyle name="Style 1" xfId="44"/>
    <cellStyle name="Day" xfId="45"/>
    <cellStyle name="Accent4" xfId="46" builtinId="41"/>
    <cellStyle name="Border" xfId="47"/>
    <cellStyle name="20% - Accent4" xfId="48" builtinId="42"/>
    <cellStyle name="40% - Accent4" xfId="49" builtinId="43"/>
    <cellStyle name="Accent5" xfId="50" builtinId="45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Bottom_Border" xfId="56"/>
    <cellStyle name="Bottom_checkbox_border" xfId="57"/>
    <cellStyle name="Fill" xfId="58"/>
    <cellStyle name="Event_Date" xfId="59"/>
    <cellStyle name="Event_Full_Date" xfId="60"/>
    <cellStyle name="Highlight" xfId="61"/>
    <cellStyle name="Hyperlink 2" xfId="62"/>
    <cellStyle name="Indent" xfId="63"/>
    <cellStyle name="Notes" xfId="64"/>
    <cellStyle name="Table_Date" xfId="65"/>
    <cellStyle name="Table_Details" xfId="66"/>
    <cellStyle name="Time" xfId="67"/>
    <cellStyle name="Top_border" xfId="68"/>
    <cellStyle name="Week_Bottom_Corner" xfId="69"/>
    <cellStyle name="Week_Details" xfId="70"/>
    <cellStyle name="Week_Right_Corner" xfId="71"/>
    <cellStyle name="Weekday" xfId="72"/>
  </cellStyles>
  <dxfs count="19">
    <dxf>
      <numFmt numFmtId="179" formatCode="[$-409]h:mm\ AM/PM;@"/>
    </dxf>
    <dxf/>
    <dxf>
      <font>
        <color theme="0"/>
      </font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color theme="4" tint="-0.249946592608417"/>
      </font>
      <fill>
        <patternFill patternType="solid">
          <bgColor theme="5" tint="0.799981688894314"/>
        </patternFill>
      </fill>
    </dxf>
    <dxf>
      <numFmt numFmtId="179" formatCode="[$-409]h:mm\ AM/PM;@"/>
    </dxf>
    <dxf>
      <numFmt numFmtId="179" formatCode="[$-409]h:mm\ AM/PM;@"/>
    </dxf>
    <dxf>
      <numFmt numFmtId="179" formatCode="[$-409]h:mm\ AM/PM;@"/>
    </dxf>
    <dxf>
      <fill>
        <patternFill patternType="none"/>
      </fill>
    </dxf>
    <dxf>
      <numFmt numFmtId="179" formatCode="[$-409]h:mm\ AM/PM;@"/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 patternType="solid">
          <bgColor theme="4" tint="0.799981688894314"/>
        </patternFill>
      </fill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1"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/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solid">
          <bgColor theme="4" tint="0.799981688894314"/>
        </patternFill>
      </fill>
    </dxf>
    <dxf>
      <font>
        <b val="1"/>
        <i val="0"/>
      </font>
      <fill>
        <patternFill patternType="solid">
          <bgColor theme="0"/>
        </patternFill>
      </fill>
    </dxf>
    <dxf>
      <font>
        <b val="1"/>
        <i val="0"/>
        <color theme="0"/>
      </font>
      <fill>
        <patternFill patternType="solid">
          <fgColor theme="4"/>
          <bgColor theme="3"/>
        </patternFill>
      </fill>
      <border>
        <left/>
        <right/>
        <top/>
        <bottom/>
        <vertical/>
        <horizontal/>
      </border>
    </dxf>
    <dxf>
      <font>
        <b val="1"/>
        <i val="0"/>
        <color theme="3"/>
      </font>
      <fill>
        <patternFill patternType="solid">
          <bgColor theme="0"/>
        </patternFill>
      </fill>
      <border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</dxfs>
  <tableStyles count="2" defaultTableStyle="TableStyleMedium2" defaultPivotStyle="PivotStyleLight16">
    <tableStyle name="Daily Schedule" pivot="0" count="4">
      <tableStyleElement type="wholeTable" dxfId="14"/>
      <tableStyleElement type="headerRow" dxfId="13"/>
      <tableStyleElement type="firstRowStripe" dxfId="12"/>
      <tableStyleElement type="secondRowStripe" dxfId="11"/>
    </tableStyle>
    <tableStyle name="Time Intervals" pivot="0" count="4">
      <tableStyleElement type="wholeTable" dxfId="18"/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ily Schedule'!A1"/><Relationship Id="rId1" Type="http://schemas.openxmlformats.org/officeDocument/2006/relationships/hyperlink" Target="#'Event Scheduler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1429</xdr:colOff>
      <xdr:row>9</xdr:row>
      <xdr:rowOff>129813</xdr:rowOff>
    </xdr:from>
    <xdr:to>
      <xdr:col>1</xdr:col>
      <xdr:colOff>295513</xdr:colOff>
      <xdr:row>11</xdr:row>
      <xdr:rowOff>17318</xdr:rowOff>
    </xdr:to>
    <xdr:grpSp>
      <xdr:nvGrpSpPr>
        <xdr:cNvPr id="107" name="View Schedule Icon" descr="Calendar"/>
        <xdr:cNvGrpSpPr>
          <a:grpSpLocks noChangeAspect="1"/>
        </xdr:cNvGrpSpPr>
      </xdr:nvGrpSpPr>
      <xdr:grpSpPr>
        <a:xfrm>
          <a:off x="179070" y="2324100"/>
          <a:ext cx="294005" cy="268605"/>
          <a:chOff x="61" y="204"/>
          <a:chExt cx="31" cy="120"/>
        </a:xfrm>
      </xdr:grpSpPr>
      <xdr:sp>
        <xdr:nvSpPr>
          <xdr:cNvPr id="108" name="Rectangle 9"/>
          <xdr:cNvSpPr>
            <a:spLocks noChangeArrowheads="1"/>
          </xdr:cNvSpPr>
        </xdr:nvSpPr>
        <xdr:spPr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09" name="Rectangle 10"/>
          <xdr:cNvSpPr>
            <a:spLocks noChangeArrowheads="1"/>
          </xdr:cNvSpPr>
        </xdr:nvSpPr>
        <xdr:spPr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10" name="Freeform 11"/>
          <xdr:cNvSpPr>
            <a:spLocks noEditPoints="1"/>
          </xdr:cNvSpPr>
        </xdr:nvSpPr>
        <xdr:spPr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0</xdr:col>
      <xdr:colOff>241038</xdr:colOff>
      <xdr:row>22</xdr:row>
      <xdr:rowOff>8404</xdr:rowOff>
    </xdr:from>
    <xdr:to>
      <xdr:col>2</xdr:col>
      <xdr:colOff>564888</xdr:colOff>
      <xdr:row>23</xdr:row>
      <xdr:rowOff>8404</xdr:rowOff>
    </xdr:to>
    <xdr:grpSp>
      <xdr:nvGrpSpPr>
        <xdr:cNvPr id="111" name="Add Event" descr="Select to add a new event"/>
        <xdr:cNvGrpSpPr/>
      </xdr:nvGrpSpPr>
      <xdr:grpSpPr>
        <a:xfrm>
          <a:off x="177800" y="4679315"/>
          <a:ext cx="1675765" cy="190500"/>
          <a:chOff x="298188" y="4809004"/>
          <a:chExt cx="1381125" cy="190500"/>
        </a:xfrm>
      </xdr:grpSpPr>
      <xdr:sp>
        <xdr:nvSpPr>
          <xdr:cNvPr id="112" name="Rounded Rectangle 111">
            <a:hlinkClick xmlns:r="http://schemas.openxmlformats.org/officeDocument/2006/relationships" r:id="rId1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/>
          <xdr:cNvGrpSpPr>
            <a:grpSpLocks noChangeAspect="1"/>
          </xdr:cNvGrpSpPr>
        </xdr:nvGrpSpPr>
        <xdr:grpSpPr>
          <a:xfrm>
            <a:off x="347124" y="4829174"/>
            <a:ext cx="146404" cy="152399"/>
            <a:chOff x="32" y="40"/>
            <a:chExt cx="15" cy="487"/>
          </a:xfrm>
        </xdr:grpSpPr>
        <xdr:sp>
          <xdr:nvSpPr>
            <xdr:cNvPr id="115" name="Rectangle 15"/>
            <xdr:cNvSpPr>
              <a:spLocks noChangeArrowheads="1"/>
            </xdr:cNvSpPr>
          </xdr:nvSpPr>
          <xdr:spPr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116" name="Freeform 16"/>
            <xdr:cNvSpPr>
              <a:spLocks noEditPoints="1"/>
            </xdr:cNvSpPr>
          </xdr:nvSpPr>
          <xdr:spPr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0</xdr:col>
      <xdr:colOff>179579</xdr:colOff>
      <xdr:row>20</xdr:row>
      <xdr:rowOff>7845</xdr:rowOff>
    </xdr:from>
    <xdr:to>
      <xdr:col>2</xdr:col>
      <xdr:colOff>568787</xdr:colOff>
      <xdr:row>21</xdr:row>
      <xdr:rowOff>7845</xdr:rowOff>
    </xdr:to>
    <xdr:grpSp>
      <xdr:nvGrpSpPr>
        <xdr:cNvPr id="117" name="Edit Times" descr="Select to edit scheduler time intervals"/>
        <xdr:cNvGrpSpPr/>
      </xdr:nvGrpSpPr>
      <xdr:grpSpPr>
        <a:xfrm>
          <a:off x="177800" y="4297680"/>
          <a:ext cx="1679575" cy="190500"/>
          <a:chOff x="303404" y="4513170"/>
          <a:chExt cx="1379808" cy="190500"/>
        </a:xfrm>
      </xdr:grpSpPr>
      <xdr:sp>
        <xdr:nvSpPr>
          <xdr:cNvPr id="118" name="Rounded Rectangle 117">
            <a:hlinkClick xmlns:r="http://schemas.openxmlformats.org/officeDocument/2006/relationships" r:id="rId2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/>
          <xdr:cNvGrpSpPr>
            <a:grpSpLocks noChangeAspect="1"/>
          </xdr:cNvGrpSpPr>
        </xdr:nvGrpSpPr>
        <xdr:grpSpPr>
          <a:xfrm>
            <a:off x="344034" y="4540255"/>
            <a:ext cx="132757" cy="134639"/>
            <a:chOff x="43" y="73"/>
            <a:chExt cx="41" cy="425"/>
          </a:xfrm>
        </xdr:grpSpPr>
        <xdr:sp>
          <xdr:nvSpPr>
            <xdr:cNvPr id="121" name="Rectangle 20"/>
            <xdr:cNvSpPr>
              <a:spLocks noChangeArrowheads="1"/>
            </xdr:cNvSpPr>
          </xdr:nvSpPr>
          <xdr:spPr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122" name="Freeform 21"/>
            <xdr:cNvSpPr>
              <a:spLocks noEditPoints="1"/>
            </xdr:cNvSpPr>
          </xdr:nvSpPr>
          <xdr:spPr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1</xdr:col>
      <xdr:colOff>280</xdr:colOff>
      <xdr:row>17</xdr:row>
      <xdr:rowOff>112569</xdr:rowOff>
    </xdr:from>
    <xdr:to>
      <xdr:col>1</xdr:col>
      <xdr:colOff>296115</xdr:colOff>
      <xdr:row>19</xdr:row>
      <xdr:rowOff>14518</xdr:rowOff>
    </xdr:to>
    <xdr:grpSp>
      <xdr:nvGrpSpPr>
        <xdr:cNvPr id="123" name="Toolbox Icon" descr="Briefcase"/>
        <xdr:cNvGrpSpPr>
          <a:grpSpLocks noChangeAspect="1"/>
        </xdr:cNvGrpSpPr>
      </xdr:nvGrpSpPr>
      <xdr:grpSpPr>
        <a:xfrm>
          <a:off x="177800" y="3830955"/>
          <a:ext cx="295910" cy="282575"/>
          <a:chOff x="32" y="131"/>
          <a:chExt cx="31" cy="402"/>
        </a:xfrm>
      </xdr:grpSpPr>
      <xdr:sp>
        <xdr:nvSpPr>
          <xdr:cNvPr id="125" name="Rectangle 25"/>
          <xdr:cNvSpPr>
            <a:spLocks noChangeArrowheads="1"/>
          </xdr:cNvSpPr>
        </xdr:nvSpPr>
        <xdr:spPr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26" name="Rectangle 26"/>
          <xdr:cNvSpPr>
            <a:spLocks noChangeArrowheads="1"/>
          </xdr:cNvSpPr>
        </xdr:nvSpPr>
        <xdr:spPr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27" name="Freeform 27"/>
          <xdr:cNvSpPr>
            <a:spLocks noEditPoints="1"/>
          </xdr:cNvSpPr>
        </xdr:nvSpPr>
        <xdr:spPr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4</xdr:col>
      <xdr:colOff>86590</xdr:colOff>
      <xdr:row>1</xdr:row>
      <xdr:rowOff>19915</xdr:rowOff>
    </xdr:from>
    <xdr:to>
      <xdr:col>4</xdr:col>
      <xdr:colOff>404249</xdr:colOff>
      <xdr:row>1</xdr:row>
      <xdr:rowOff>334586</xdr:rowOff>
    </xdr:to>
    <xdr:grpSp>
      <xdr:nvGrpSpPr>
        <xdr:cNvPr id="155" name="Clock Icon" descr="Clock"/>
        <xdr:cNvGrpSpPr>
          <a:grpSpLocks noChangeAspect="1"/>
        </xdr:cNvGrpSpPr>
      </xdr:nvGrpSpPr>
      <xdr:grpSpPr>
        <a:xfrm>
          <a:off x="2664460" y="526415"/>
          <a:ext cx="317500" cy="314325"/>
          <a:chOff x="270" y="53"/>
          <a:chExt cx="29" cy="29"/>
        </a:xfrm>
      </xdr:grpSpPr>
      <xdr:sp>
        <xdr:nvSpPr>
          <xdr:cNvPr id="157" name="Rectangle 9"/>
          <xdr:cNvSpPr>
            <a:spLocks noChangeArrowheads="1"/>
          </xdr:cNvSpPr>
        </xdr:nvSpPr>
        <xdr:spPr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58" name="Freeform 10"/>
          <xdr:cNvSpPr/>
        </xdr:nvSpPr>
        <xdr:spPr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  <xdr:sp>
        <xdr:nvSpPr>
          <xdr:cNvPr id="159" name="Rectangle 11"/>
          <xdr:cNvSpPr>
            <a:spLocks noChangeArrowheads="1"/>
          </xdr:cNvSpPr>
        </xdr:nvSpPr>
        <xdr:spPr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0" name="Rectangle 12"/>
          <xdr:cNvSpPr>
            <a:spLocks noChangeArrowheads="1"/>
          </xdr:cNvSpPr>
        </xdr:nvSpPr>
        <xdr:spPr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1" name="Rectangle 13"/>
          <xdr:cNvSpPr>
            <a:spLocks noChangeArrowheads="1"/>
          </xdr:cNvSpPr>
        </xdr:nvSpPr>
        <xdr:spPr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2" name="Rectangle 14"/>
          <xdr:cNvSpPr>
            <a:spLocks noChangeArrowheads="1"/>
          </xdr:cNvSpPr>
        </xdr:nvSpPr>
        <xdr:spPr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3" name="Freeform 15"/>
          <xdr:cNvSpPr/>
        </xdr:nvSpPr>
        <xdr:spPr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4" name="Freeform 16"/>
          <xdr:cNvSpPr/>
        </xdr:nvSpPr>
        <xdr:spPr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5" name="Freeform 17"/>
          <xdr:cNvSpPr/>
        </xdr:nvSpPr>
        <xdr:spPr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6" name="Freeform 18"/>
          <xdr:cNvSpPr/>
        </xdr:nvSpPr>
        <xdr:spPr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7" name="Freeform 19"/>
          <xdr:cNvSpPr/>
        </xdr:nvSpPr>
        <xdr:spPr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8" name="Freeform 20"/>
          <xdr:cNvSpPr/>
        </xdr:nvSpPr>
        <xdr:spPr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9" name="Freeform 21"/>
          <xdr:cNvSpPr/>
        </xdr:nvSpPr>
        <xdr:spPr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70" name="Freeform 22"/>
          <xdr:cNvSpPr/>
        </xdr:nvSpPr>
        <xdr:spPr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71" name="Freeform 23"/>
          <xdr:cNvSpPr/>
        </xdr:nvSpPr>
        <xdr:spPr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7</xdr:col>
      <xdr:colOff>95034</xdr:colOff>
      <xdr:row>1</xdr:row>
      <xdr:rowOff>29440</xdr:rowOff>
    </xdr:from>
    <xdr:to>
      <xdr:col>7</xdr:col>
      <xdr:colOff>527581</xdr:colOff>
      <xdr:row>1</xdr:row>
      <xdr:rowOff>322203</xdr:rowOff>
    </xdr:to>
    <xdr:grpSp>
      <xdr:nvGrpSpPr>
        <xdr:cNvPr id="172" name="Camera Icon" descr="Camera"/>
        <xdr:cNvGrpSpPr>
          <a:grpSpLocks noChangeAspect="1"/>
        </xdr:cNvGrpSpPr>
      </xdr:nvGrpSpPr>
      <xdr:grpSpPr>
        <a:xfrm>
          <a:off x="5746750" y="535940"/>
          <a:ext cx="432435" cy="292735"/>
          <a:chOff x="306" y="55"/>
          <a:chExt cx="291" cy="27"/>
        </a:xfrm>
      </xdr:grpSpPr>
      <xdr:sp>
        <xdr:nvSpPr>
          <xdr:cNvPr id="174" name="Rectangle 27"/>
          <xdr:cNvSpPr>
            <a:spLocks noChangeArrowheads="1"/>
          </xdr:cNvSpPr>
        </xdr:nvSpPr>
        <xdr:spPr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75" name="Rectangle 28"/>
          <xdr:cNvSpPr>
            <a:spLocks noChangeArrowheads="1"/>
          </xdr:cNvSpPr>
        </xdr:nvSpPr>
        <xdr:spPr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76" name="Freeform 29"/>
          <xdr:cNvSpPr>
            <a:spLocks noEditPoints="1"/>
          </xdr:cNvSpPr>
        </xdr:nvSpPr>
        <xdr:spPr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11</xdr:col>
      <xdr:colOff>57150</xdr:colOff>
      <xdr:row>1</xdr:row>
      <xdr:rowOff>19915</xdr:rowOff>
    </xdr:from>
    <xdr:to>
      <xdr:col>12</xdr:col>
      <xdr:colOff>206528</xdr:colOff>
      <xdr:row>1</xdr:row>
      <xdr:rowOff>301724</xdr:rowOff>
    </xdr:to>
    <xdr:grpSp>
      <xdr:nvGrpSpPr>
        <xdr:cNvPr id="177" name="Notes Icon" descr="Memo box"/>
        <xdr:cNvGrpSpPr>
          <a:grpSpLocks noChangeAspect="1"/>
        </xdr:cNvGrpSpPr>
      </xdr:nvGrpSpPr>
      <xdr:grpSpPr>
        <a:xfrm>
          <a:off x="9286875" y="526415"/>
          <a:ext cx="371475" cy="281940"/>
          <a:chOff x="89" y="56"/>
          <a:chExt cx="781" cy="26"/>
        </a:xfrm>
      </xdr:grpSpPr>
      <xdr:sp>
        <xdr:nvSpPr>
          <xdr:cNvPr id="179" name="Rectangle 33"/>
          <xdr:cNvSpPr>
            <a:spLocks noChangeArrowheads="1"/>
          </xdr:cNvSpPr>
        </xdr:nvSpPr>
        <xdr:spPr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80" name="Freeform 34"/>
          <xdr:cNvSpPr/>
        </xdr:nvSpPr>
        <xdr:spPr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81" name="Freeform 35"/>
          <xdr:cNvSpPr>
            <a:spLocks noEditPoints="1"/>
          </xdr:cNvSpPr>
        </xdr:nvSpPr>
        <xdr:spPr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99793</xdr:colOff>
      <xdr:row>10</xdr:row>
      <xdr:rowOff>182654</xdr:rowOff>
    </xdr:from>
    <xdr:to>
      <xdr:col>2</xdr:col>
      <xdr:colOff>806262</xdr:colOff>
      <xdr:row>11</xdr:row>
      <xdr:rowOff>163043</xdr:rowOff>
    </xdr:to>
    <xdr:sp>
      <xdr:nvSpPr>
        <xdr:cNvPr id="2" name="Edit Dashboard" descr="Navigation button to view Daily Schedule">
          <a:hlinkClick xmlns:r="http://schemas.openxmlformats.org/officeDocument/2006/relationships" r:id="rId1"/>
        </xdr:cNvPr>
        <xdr:cNvSpPr/>
      </xdr:nvSpPr>
      <xdr:spPr>
        <a:xfrm>
          <a:off x="277495" y="2576830"/>
          <a:ext cx="1743075" cy="170815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1</xdr:col>
      <xdr:colOff>107016</xdr:colOff>
      <xdr:row>9</xdr:row>
      <xdr:rowOff>21292</xdr:rowOff>
    </xdr:from>
    <xdr:to>
      <xdr:col>2</xdr:col>
      <xdr:colOff>813485</xdr:colOff>
      <xdr:row>10</xdr:row>
      <xdr:rowOff>1681</xdr:rowOff>
    </xdr:to>
    <xdr:sp>
      <xdr:nvSpPr>
        <xdr:cNvPr id="3" name="Edit Times" descr="Navigation button to edit scheduler time intervals">
          <a:hlinkClick xmlns:r="http://schemas.openxmlformats.org/officeDocument/2006/relationships" r:id="rId2"/>
        </xdr:cNvPr>
        <xdr:cNvSpPr/>
      </xdr:nvSpPr>
      <xdr:spPr>
        <a:xfrm>
          <a:off x="284480" y="2225040"/>
          <a:ext cx="1743710" cy="170815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4</xdr:col>
      <xdr:colOff>104775</xdr:colOff>
      <xdr:row>1</xdr:row>
      <xdr:rowOff>85725</xdr:rowOff>
    </xdr:from>
    <xdr:to>
      <xdr:col>4</xdr:col>
      <xdr:colOff>295275</xdr:colOff>
      <xdr:row>1</xdr:row>
      <xdr:rowOff>266700</xdr:rowOff>
    </xdr:to>
    <xdr:grpSp>
      <xdr:nvGrpSpPr>
        <xdr:cNvPr id="2051" name="Date Icon" descr="Calendar"/>
        <xdr:cNvGrpSpPr>
          <a:grpSpLocks noChangeAspect="1"/>
        </xdr:cNvGrpSpPr>
      </xdr:nvGrpSpPr>
      <xdr:grpSpPr>
        <a:xfrm>
          <a:off x="2534285" y="592455"/>
          <a:ext cx="190500" cy="180975"/>
          <a:chOff x="223" y="69"/>
          <a:chExt cx="20" cy="19"/>
        </a:xfrm>
      </xdr:grpSpPr>
      <xdr:sp>
        <xdr:nvSpPr>
          <xdr:cNvPr id="2052" name="Rectangle 4"/>
          <xdr:cNvSpPr>
            <a:spLocks noChangeArrowheads="1"/>
          </xdr:cNvSpPr>
        </xdr:nvSpPr>
        <xdr:spPr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53" name="Freeform 5"/>
          <xdr:cNvSpPr>
            <a:spLocks noEditPoints="1"/>
          </xdr:cNvSpPr>
        </xdr:nvSpPr>
        <xdr:spPr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5</xdr:col>
      <xdr:colOff>123825</xdr:colOff>
      <xdr:row>1</xdr:row>
      <xdr:rowOff>85725</xdr:rowOff>
    </xdr:from>
    <xdr:to>
      <xdr:col>5</xdr:col>
      <xdr:colOff>304800</xdr:colOff>
      <xdr:row>1</xdr:row>
      <xdr:rowOff>266700</xdr:rowOff>
    </xdr:to>
    <xdr:grpSp>
      <xdr:nvGrpSpPr>
        <xdr:cNvPr id="2056" name="Time Icon" descr="Clock"/>
        <xdr:cNvGrpSpPr>
          <a:grpSpLocks noChangeAspect="1"/>
        </xdr:cNvGrpSpPr>
      </xdr:nvGrpSpPr>
      <xdr:grpSpPr>
        <a:xfrm>
          <a:off x="4123690" y="592455"/>
          <a:ext cx="180975" cy="180975"/>
          <a:chOff x="390" y="69"/>
          <a:chExt cx="19" cy="19"/>
        </a:xfrm>
      </xdr:grpSpPr>
      <xdr:sp>
        <xdr:nvSpPr>
          <xdr:cNvPr id="2057" name="Rectangle 9"/>
          <xdr:cNvSpPr>
            <a:spLocks noChangeArrowheads="1"/>
          </xdr:cNvSpPr>
        </xdr:nvSpPr>
        <xdr:spPr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58" name="Freeform 10"/>
          <xdr:cNvSpPr>
            <a:spLocks noEditPoints="1"/>
          </xdr:cNvSpPr>
        </xdr:nvSpPr>
        <xdr:spPr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6</xdr:col>
      <xdr:colOff>123825</xdr:colOff>
      <xdr:row>1</xdr:row>
      <xdr:rowOff>95250</xdr:rowOff>
    </xdr:from>
    <xdr:to>
      <xdr:col>6</xdr:col>
      <xdr:colOff>323850</xdr:colOff>
      <xdr:row>1</xdr:row>
      <xdr:rowOff>257175</xdr:rowOff>
    </xdr:to>
    <xdr:grpSp>
      <xdr:nvGrpSpPr>
        <xdr:cNvPr id="2061" name="Description Icon" descr="Description"/>
        <xdr:cNvGrpSpPr>
          <a:grpSpLocks noChangeAspect="1"/>
        </xdr:cNvGrpSpPr>
      </xdr:nvGrpSpPr>
      <xdr:grpSpPr>
        <a:xfrm>
          <a:off x="5457190" y="601980"/>
          <a:ext cx="200025" cy="161925"/>
          <a:chOff x="530" y="70"/>
          <a:chExt cx="21" cy="17"/>
        </a:xfrm>
      </xdr:grpSpPr>
      <xdr:sp>
        <xdr:nvSpPr>
          <xdr:cNvPr id="2062" name="Rectangle 14"/>
          <xdr:cNvSpPr>
            <a:spLocks noChangeArrowheads="1"/>
          </xdr:cNvSpPr>
        </xdr:nvSpPr>
        <xdr:spPr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63" name="Freeform 15"/>
          <xdr:cNvSpPr>
            <a:spLocks noEditPoints="1"/>
          </xdr:cNvSpPr>
        </xdr:nvSpPr>
        <xdr:spPr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85725</xdr:colOff>
      <xdr:row>1</xdr:row>
      <xdr:rowOff>86846</xdr:rowOff>
    </xdr:from>
    <xdr:to>
      <xdr:col>4</xdr:col>
      <xdr:colOff>266700</xdr:colOff>
      <xdr:row>1</xdr:row>
      <xdr:rowOff>257175</xdr:rowOff>
    </xdr:to>
    <xdr:grpSp>
      <xdr:nvGrpSpPr>
        <xdr:cNvPr id="3075" name="Time Icon" descr="Clock"/>
        <xdr:cNvGrpSpPr>
          <a:grpSpLocks noChangeAspect="1"/>
        </xdr:cNvGrpSpPr>
      </xdr:nvGrpSpPr>
      <xdr:grpSpPr>
        <a:xfrm>
          <a:off x="2663825" y="593090"/>
          <a:ext cx="180975" cy="170815"/>
          <a:chOff x="30" y="8"/>
          <a:chExt cx="19" cy="94"/>
        </a:xfrm>
      </xdr:grpSpPr>
      <xdr:sp>
        <xdr:nvSpPr>
          <xdr:cNvPr id="3074" name="AutoShape 2"/>
          <xdr:cNvSpPr>
            <a:spLocks noChangeAspect="1" noChangeArrowheads="1" noTextEdit="1"/>
          </xdr:cNvSpPr>
        </xdr:nvSpPr>
        <xdr:spPr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076" name="Rectangle 4"/>
          <xdr:cNvSpPr>
            <a:spLocks noChangeArrowheads="1"/>
          </xdr:cNvSpPr>
        </xdr:nvSpPr>
        <xdr:spPr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077" name="Freeform 5"/>
          <xdr:cNvSpPr>
            <a:spLocks noEditPoints="1"/>
          </xdr:cNvSpPr>
        </xdr:nvSpPr>
        <xdr:spPr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1</xdr:col>
      <xdr:colOff>57150</xdr:colOff>
      <xdr:row>1</xdr:row>
      <xdr:rowOff>9525</xdr:rowOff>
    </xdr:from>
    <xdr:to>
      <xdr:col>1</xdr:col>
      <xdr:colOff>374809</xdr:colOff>
      <xdr:row>1</xdr:row>
      <xdr:rowOff>324196</xdr:rowOff>
    </xdr:to>
    <xdr:grpSp>
      <xdr:nvGrpSpPr>
        <xdr:cNvPr id="10" name="Clock Icon" descr="Clock"/>
        <xdr:cNvGrpSpPr>
          <a:grpSpLocks noChangeAspect="1"/>
        </xdr:cNvGrpSpPr>
      </xdr:nvGrpSpPr>
      <xdr:grpSpPr>
        <a:xfrm>
          <a:off x="234950" y="516255"/>
          <a:ext cx="317500" cy="314325"/>
          <a:chOff x="270" y="53"/>
          <a:chExt cx="29" cy="29"/>
        </a:xfrm>
      </xdr:grpSpPr>
      <xdr:sp>
        <xdr:nvSpPr>
          <xdr:cNvPr id="11" name="Rectangle 9"/>
          <xdr:cNvSpPr>
            <a:spLocks noChangeArrowheads="1"/>
          </xdr:cNvSpPr>
        </xdr:nvSpPr>
        <xdr:spPr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2" name="Freeform 10"/>
          <xdr:cNvSpPr/>
        </xdr:nvSpPr>
        <xdr:spPr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  <xdr:sp>
        <xdr:nvSpPr>
          <xdr:cNvPr id="13" name="Rectangle 11"/>
          <xdr:cNvSpPr>
            <a:spLocks noChangeArrowheads="1"/>
          </xdr:cNvSpPr>
        </xdr:nvSpPr>
        <xdr:spPr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4" name="Rectangle 12"/>
          <xdr:cNvSpPr>
            <a:spLocks noChangeArrowheads="1"/>
          </xdr:cNvSpPr>
        </xdr:nvSpPr>
        <xdr:spPr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5" name="Rectangle 13"/>
          <xdr:cNvSpPr>
            <a:spLocks noChangeArrowheads="1"/>
          </xdr:cNvSpPr>
        </xdr:nvSpPr>
        <xdr:spPr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" name="Rectangle 14"/>
          <xdr:cNvSpPr>
            <a:spLocks noChangeArrowheads="1"/>
          </xdr:cNvSpPr>
        </xdr:nvSpPr>
        <xdr:spPr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7" name="Freeform 15"/>
          <xdr:cNvSpPr/>
        </xdr:nvSpPr>
        <xdr:spPr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8" name="Freeform 16"/>
          <xdr:cNvSpPr/>
        </xdr:nvSpPr>
        <xdr:spPr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9" name="Freeform 17"/>
          <xdr:cNvSpPr/>
        </xdr:nvSpPr>
        <xdr:spPr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0" name="Freeform 18"/>
          <xdr:cNvSpPr/>
        </xdr:nvSpPr>
        <xdr:spPr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1" name="Freeform 19"/>
          <xdr:cNvSpPr/>
        </xdr:nvSpPr>
        <xdr:spPr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2" name="Freeform 20"/>
          <xdr:cNvSpPr/>
        </xdr:nvSpPr>
        <xdr:spPr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3" name="Freeform 21"/>
          <xdr:cNvSpPr/>
        </xdr:nvSpPr>
        <xdr:spPr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4" name="Freeform 22"/>
          <xdr:cNvSpPr/>
        </xdr:nvSpPr>
        <xdr:spPr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5" name="Freeform 23"/>
          <xdr:cNvSpPr/>
        </xdr:nvSpPr>
        <xdr:spPr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0</xdr:col>
      <xdr:colOff>241038</xdr:colOff>
      <xdr:row>13</xdr:row>
      <xdr:rowOff>8404</xdr:rowOff>
    </xdr:from>
    <xdr:to>
      <xdr:col>2</xdr:col>
      <xdr:colOff>564888</xdr:colOff>
      <xdr:row>13</xdr:row>
      <xdr:rowOff>198904</xdr:rowOff>
    </xdr:to>
    <xdr:grpSp>
      <xdr:nvGrpSpPr>
        <xdr:cNvPr id="26" name="Add Event" descr="Select to add a new event"/>
        <xdr:cNvGrpSpPr/>
      </xdr:nvGrpSpPr>
      <xdr:grpSpPr>
        <a:xfrm>
          <a:off x="177800" y="3488690"/>
          <a:ext cx="1675765" cy="190500"/>
          <a:chOff x="298188" y="4809004"/>
          <a:chExt cx="1381125" cy="190500"/>
        </a:xfrm>
      </xdr:grpSpPr>
      <xdr:sp>
        <xdr:nvSpPr>
          <xdr:cNvPr id="27" name="Rounded Rectangle 111">
            <a:hlinkClick xmlns:r="http://schemas.openxmlformats.org/officeDocument/2006/relationships" r:id="rId1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28" name="Add Event"/>
          <xdr:cNvGrpSpPr>
            <a:grpSpLocks noChangeAspect="1"/>
          </xdr:cNvGrpSpPr>
        </xdr:nvGrpSpPr>
        <xdr:grpSpPr>
          <a:xfrm>
            <a:off x="347124" y="4829174"/>
            <a:ext cx="146404" cy="152399"/>
            <a:chOff x="32" y="40"/>
            <a:chExt cx="15" cy="487"/>
          </a:xfrm>
        </xdr:grpSpPr>
        <xdr:sp>
          <xdr:nvSpPr>
            <xdr:cNvPr id="29" name="Rectangle 15"/>
            <xdr:cNvSpPr>
              <a:spLocks noChangeArrowheads="1"/>
            </xdr:cNvSpPr>
          </xdr:nvSpPr>
          <xdr:spPr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30" name="Freeform 16"/>
            <xdr:cNvSpPr>
              <a:spLocks noEditPoints="1"/>
            </xdr:cNvSpPr>
          </xdr:nvSpPr>
          <xdr:spPr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0</xdr:col>
      <xdr:colOff>236729</xdr:colOff>
      <xdr:row>11</xdr:row>
      <xdr:rowOff>36420</xdr:rowOff>
    </xdr:from>
    <xdr:to>
      <xdr:col>2</xdr:col>
      <xdr:colOff>568787</xdr:colOff>
      <xdr:row>11</xdr:row>
      <xdr:rowOff>226920</xdr:rowOff>
    </xdr:to>
    <xdr:grpSp>
      <xdr:nvGrpSpPr>
        <xdr:cNvPr id="31" name="Edit Times" descr="Select to edit scheduler time intervals">
          <a:hlinkClick xmlns:r="http://schemas.openxmlformats.org/officeDocument/2006/relationships" r:id="rId2"/>
        </xdr:cNvPr>
        <xdr:cNvGrpSpPr/>
      </xdr:nvGrpSpPr>
      <xdr:grpSpPr>
        <a:xfrm>
          <a:off x="177800" y="3040380"/>
          <a:ext cx="1679575" cy="190500"/>
          <a:chOff x="303404" y="4513170"/>
          <a:chExt cx="1379808" cy="190500"/>
        </a:xfrm>
      </xdr:grpSpPr>
      <xdr:sp>
        <xdr:nvSpPr>
          <xdr:cNvPr id="32" name="Rounded Rectangle 117">
            <a:hlinkClick xmlns:r="http://schemas.openxmlformats.org/officeDocument/2006/relationships" r:id="rId2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VIEW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DAILY SCHEDULE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33" name="Edit Times"/>
          <xdr:cNvGrpSpPr>
            <a:grpSpLocks noChangeAspect="1"/>
          </xdr:cNvGrpSpPr>
        </xdr:nvGrpSpPr>
        <xdr:grpSpPr>
          <a:xfrm>
            <a:off x="344034" y="4540255"/>
            <a:ext cx="132757" cy="134639"/>
            <a:chOff x="43" y="73"/>
            <a:chExt cx="41" cy="425"/>
          </a:xfrm>
        </xdr:grpSpPr>
        <xdr:sp>
          <xdr:nvSpPr>
            <xdr:cNvPr id="34" name="Rectangle 20"/>
            <xdr:cNvSpPr>
              <a:spLocks noChangeArrowheads="1"/>
            </xdr:cNvSpPr>
          </xdr:nvSpPr>
          <xdr:spPr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35" name="Freeform 21"/>
            <xdr:cNvSpPr>
              <a:spLocks noEditPoints="1"/>
            </xdr:cNvSpPr>
          </xdr:nvSpPr>
          <xdr:spPr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1</xdr:col>
      <xdr:colOff>280</xdr:colOff>
      <xdr:row>8</xdr:row>
      <xdr:rowOff>198294</xdr:rowOff>
    </xdr:from>
    <xdr:to>
      <xdr:col>1</xdr:col>
      <xdr:colOff>296115</xdr:colOff>
      <xdr:row>10</xdr:row>
      <xdr:rowOff>4993</xdr:rowOff>
    </xdr:to>
    <xdr:grpSp>
      <xdr:nvGrpSpPr>
        <xdr:cNvPr id="36" name="Toolbox Icon" descr="Briefcase"/>
        <xdr:cNvGrpSpPr>
          <a:grpSpLocks noChangeAspect="1"/>
        </xdr:cNvGrpSpPr>
      </xdr:nvGrpSpPr>
      <xdr:grpSpPr>
        <a:xfrm>
          <a:off x="177800" y="2487930"/>
          <a:ext cx="295910" cy="282575"/>
          <a:chOff x="32" y="131"/>
          <a:chExt cx="31" cy="402"/>
        </a:xfrm>
      </xdr:grpSpPr>
      <xdr:sp>
        <xdr:nvSpPr>
          <xdr:cNvPr id="37" name="Rectangle 25"/>
          <xdr:cNvSpPr>
            <a:spLocks noChangeArrowheads="1"/>
          </xdr:cNvSpPr>
        </xdr:nvSpPr>
        <xdr:spPr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8" name="Rectangle 26"/>
          <xdr:cNvSpPr>
            <a:spLocks noChangeArrowheads="1"/>
          </xdr:cNvSpPr>
        </xdr:nvSpPr>
        <xdr:spPr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39" name="Freeform 27"/>
          <xdr:cNvSpPr>
            <a:spLocks noEditPoints="1"/>
          </xdr:cNvSpPr>
        </xdr:nvSpPr>
        <xdr:spPr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3:F75" headerRowCount="0" totalsRowShown="0">
  <tableColumns count="2">
    <tableColumn id="1" name="Time" dataDxfId="0"/>
    <tableColumn id="2" name="Description" dataDxfId="1"/>
  </tableColumns>
  <tableStyleInfo name="Daily Schedule" showFirstColumn="0" showLastColumn="0" showRowStripes="1" showColumnStripes="0"/>
</table>
</file>

<file path=xl/tables/table2.xml><?xml version="1.0" encoding="utf-8"?>
<table xmlns="http://schemas.openxmlformats.org/spreadsheetml/2006/main" id="3" name="EventScheduler" displayName="EventScheduler" ref="E2:H15" totalsRowShown="0">
  <autoFilter ref="E2:H15"/>
  <tableColumns count="4">
    <tableColumn id="1" name="DATE" dataDxfId="5"/>
    <tableColumn id="2" name="TIME" dataDxfId="6"/>
    <tableColumn id="3" name="DESCRIPTION" dataDxfId="7"/>
    <tableColumn id="4" name="UNIQUE VALUE (CALCULATED)" dataDxfId="8"/>
  </tableColumns>
  <tableStyleInfo name="Time Intervals" showFirstColumn="0" showLastColumn="0" showRowStripes="1" showColumnStripes="0"/>
</table>
</file>

<file path=xl/tables/table3.xml><?xml version="1.0" encoding="utf-8"?>
<table xmlns="http://schemas.openxmlformats.org/spreadsheetml/2006/main" id="1" name="Time" displayName="Time" ref="E2:E75" totalsRowShown="0">
  <autoFilter ref="E2:E75"/>
  <tableColumns count="1">
    <tableColumn id="1" name="Time" dataDxfId="9"/>
  </tableColumns>
  <tableStyleInfo name="Time Intervals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B1:M75"/>
  <sheetViews>
    <sheetView showGridLines="0" tabSelected="1" workbookViewId="0">
      <selection activeCell="A1" sqref="A1"/>
    </sheetView>
  </sheetViews>
  <sheetFormatPr defaultColWidth="9" defaultRowHeight="15"/>
  <cols>
    <col min="1" max="1" width="2.66666666666667" customWidth="1"/>
    <col min="2" max="3" width="16.6666666666667" customWidth="1"/>
    <col min="4" max="4" width="2.66666666666667" customWidth="1"/>
    <col min="5" max="5" width="12.4380952380952" customWidth="1"/>
    <col min="6" max="6" width="31" customWidth="1"/>
    <col min="7" max="7" width="2.66666666666667" customWidth="1"/>
    <col min="8" max="8" width="17.6666666666667" customWidth="1"/>
    <col min="9" max="9" width="12.8857142857143" customWidth="1"/>
    <col min="10" max="10" width="20.4380952380952" customWidth="1"/>
    <col min="11" max="11" width="2.66666666666667" customWidth="1"/>
    <col min="12" max="12" width="3.33333333333333" customWidth="1"/>
    <col min="13" max="13" width="38.6666666666667" customWidth="1"/>
    <col min="14" max="14" width="2.66666666666667" customWidth="1"/>
  </cols>
  <sheetData>
    <row r="1" ht="39.9" customHeight="1" spans="2:2">
      <c r="B1" s="1" t="s">
        <v>0</v>
      </c>
    </row>
    <row r="2" ht="27.9" customHeight="1" spans="2:13">
      <c r="B2" s="21" t="str">
        <f ca="1">IFERROR(DAY(DateVal),"")</f>
        <v/>
      </c>
      <c r="C2" s="21"/>
      <c r="E2" s="20" t="s">
        <v>1</v>
      </c>
      <c r="F2" s="22" t="str">
        <f ca="1">IFERROR(UPPER(TEXT(DATE(ReportYear,MonthNumber,ReportDay),"MMMM D, YYYY")),"")</f>
        <v>MARCH 25, 2020</v>
      </c>
      <c r="H2" s="23" t="s">
        <v>2</v>
      </c>
      <c r="I2" s="23"/>
      <c r="J2" s="23"/>
      <c r="L2" s="36" t="s">
        <v>3</v>
      </c>
      <c r="M2" s="36"/>
    </row>
    <row r="3" customHeight="1" spans="2:13">
      <c r="B3" s="21"/>
      <c r="C3" s="21"/>
      <c r="E3" s="4">
        <f>'Time Intervals'!E3</f>
        <v>0.25</v>
      </c>
      <c r="F3" s="24" t="str">
        <f ca="1">IFERROR(INDEX(EventScheduler[],MATCH(DATEVALUE(DateVal)&amp;DailySchedule[[#This Row],[Time]],LookUpDateAndTime,0),3),"")</f>
        <v/>
      </c>
      <c r="H3" s="25" t="str">
        <f ca="1">IFERROR(TEXT(DATEVALUE(DateVal)+1,"dddd"),"")</f>
        <v/>
      </c>
      <c r="I3" s="37" t="str">
        <f ca="1">IFERROR(INDEX(EventScheduler[],MATCH($H$6&amp;"|"&amp;ROW(A1),EventScheduler[UNIQUE VALUE (CALCULATED)],0),2),"")</f>
        <v/>
      </c>
      <c r="J3" s="38" t="str">
        <f ca="1">IFERROR(INDEX(EventScheduler[],MATCH($H$6&amp;"|"&amp;ROW(A1),EventScheduler[UNIQUE VALUE (CALCULATED)],0),3),"")</f>
        <v/>
      </c>
      <c r="L3" s="39"/>
      <c r="M3" s="40" t="s">
        <v>4</v>
      </c>
    </row>
    <row r="4" customHeight="1" spans="2:13">
      <c r="B4" s="21"/>
      <c r="C4" s="21"/>
      <c r="E4" s="4">
        <f>'Time Intervals'!E4</f>
        <v>0.260416666666667</v>
      </c>
      <c r="F4" s="24" t="str">
        <f ca="1">IFERROR(INDEX(EventScheduler[],MATCH(DATEVALUE(DateVal)&amp;DailySchedule[[#This Row],[Time]],LookUpDateAndTime,0),3),"")</f>
        <v/>
      </c>
      <c r="H4" s="26" t="str">
        <f ca="1">IFERROR(TEXT(DATEVALUE(DateVal)+1,"d"),"")</f>
        <v/>
      </c>
      <c r="I4" s="41" t="str">
        <f ca="1">IFERROR(INDEX(EventScheduler[],MATCH($H$6&amp;"|"&amp;ROW(#REF!),EventScheduler[UNIQUE VALUE (CALCULATED)],0),2),"")</f>
        <v/>
      </c>
      <c r="J4" s="42" t="str">
        <f ca="1">IFERROR(INDEX(EventScheduler[],MATCH($H$6&amp;"|"&amp;ROW(#REF!),EventScheduler[UNIQUE VALUE (CALCULATED)],0),3),"")</f>
        <v/>
      </c>
      <c r="L4" s="43"/>
      <c r="M4" s="40"/>
    </row>
    <row r="5" customHeight="1" spans="2:13">
      <c r="B5" s="21"/>
      <c r="C5" s="21"/>
      <c r="E5" s="4">
        <f>'Time Intervals'!E5</f>
        <v>0.270833333333333</v>
      </c>
      <c r="F5" s="24" t="str">
        <f ca="1">IFERROR(INDEX(EventScheduler[],MATCH(DATEVALUE(DateVal)&amp;DailySchedule[[#This Row],[Time]],LookUpDateAndTime,0),3),"")</f>
        <v/>
      </c>
      <c r="H5" s="26"/>
      <c r="I5" s="41" t="str">
        <f ca="1">IFERROR(INDEX(EventScheduler[],MATCH($H$6&amp;"|"&amp;ROW(A2),EventScheduler[UNIQUE VALUE (CALCULATED)],0),2),"")</f>
        <v/>
      </c>
      <c r="J5" s="42" t="str">
        <f ca="1">IFERROR(INDEX(EventScheduler[],MATCH($H$6&amp;"|"&amp;ROW(A2),EventScheduler[UNIQUE VALUE (CALCULATED)],0),3),"")</f>
        <v/>
      </c>
      <c r="L5" s="44"/>
      <c r="M5" s="40"/>
    </row>
    <row r="6" customHeight="1" spans="2:13">
      <c r="B6" s="21"/>
      <c r="C6" s="21"/>
      <c r="E6" s="4">
        <f>'Time Intervals'!E6</f>
        <v>0.28125</v>
      </c>
      <c r="F6" s="24" t="str">
        <f ca="1">IFERROR(INDEX(EventScheduler[],MATCH(DATEVALUE(DateVal)&amp;DailySchedule[[#This Row],[Time]],LookUpDateAndTime,0),3),"")</f>
        <v/>
      </c>
      <c r="H6" s="27" t="str">
        <f ca="1">IFERROR(DateVal+1,"")</f>
        <v/>
      </c>
      <c r="I6" s="41" t="str">
        <f ca="1">IFERROR(INDEX(EventScheduler[],MATCH($H$6&amp;"|"&amp;ROW(A3),EventScheduler[UNIQUE VALUE (CALCULATED)],0),2),"")</f>
        <v/>
      </c>
      <c r="J6" s="42" t="str">
        <f ca="1">IFERROR(INDEX(EventScheduler[],MATCH($H$6&amp;"|"&amp;ROW(A3),EventScheduler[UNIQUE VALUE (CALCULATED)],0),3),"")</f>
        <v/>
      </c>
      <c r="L6" s="39"/>
      <c r="M6" s="40" t="s">
        <v>5</v>
      </c>
    </row>
    <row r="7" customHeight="1" spans="2:13">
      <c r="B7" s="28" t="str">
        <f ca="1">IFERROR(TEXT(DateVal,"dddd"),"")</f>
        <v>MARCH 25, 2020</v>
      </c>
      <c r="C7" s="28"/>
      <c r="E7" s="4">
        <f>'Time Intervals'!E7</f>
        <v>0.291666666666667</v>
      </c>
      <c r="F7" s="24" t="str">
        <f ca="1">IFERROR(INDEX(EventScheduler[],MATCH(DATEVALUE(DateVal)&amp;DailySchedule[[#This Row],[Time]],LookUpDateAndTime,0),3),"")</f>
        <v/>
      </c>
      <c r="H7" s="29"/>
      <c r="I7" s="41" t="str">
        <f ca="1">IFERROR(INDEX(EventScheduler[],MATCH($H$6&amp;"|"&amp;ROW(A4),EventScheduler[UNIQUE VALUE (CALCULATED)],0),2),"")</f>
        <v/>
      </c>
      <c r="J7" s="42" t="str">
        <f ca="1">IFERROR(INDEX(EventScheduler[],MATCH($H$6&amp;"|"&amp;ROW(A4),EventScheduler[UNIQUE VALUE (CALCULATED)],0),3),"")</f>
        <v/>
      </c>
      <c r="L7" s="43"/>
      <c r="M7" s="40"/>
    </row>
    <row r="8" customHeight="1" spans="2:13">
      <c r="B8" s="28"/>
      <c r="C8" s="28"/>
      <c r="E8" s="4">
        <f>'Time Intervals'!E8</f>
        <v>0.302083333333333</v>
      </c>
      <c r="F8" s="24" t="str">
        <f ca="1">IFERROR(INDEX(EventScheduler[],MATCH(DATEVALUE(DateVal)&amp;DailySchedule[[#This Row],[Time]],LookUpDateAndTime,0),3),"")</f>
        <v/>
      </c>
      <c r="H8" s="30"/>
      <c r="I8" s="41" t="str">
        <f ca="1">IFERROR(INDEX(EventScheduler[],MATCH($H$6&amp;"|"&amp;ROW(A5),EventScheduler[UNIQUE VALUE (CALCULATED)],0),2),"")</f>
        <v/>
      </c>
      <c r="J8" s="45" t="str">
        <f ca="1">IFERROR(INDEX(EventScheduler[],MATCH($H$6&amp;"|"&amp;ROW(A5),EventScheduler[UNIQUE VALUE (CALCULATED)],0),3),"")</f>
        <v/>
      </c>
      <c r="L8" s="44"/>
      <c r="M8" s="40"/>
    </row>
    <row r="9" customHeight="1" spans="2:13">
      <c r="B9" s="28"/>
      <c r="C9" s="28"/>
      <c r="E9" s="4">
        <f>'Time Intervals'!E9</f>
        <v>0.3125</v>
      </c>
      <c r="F9" s="24" t="str">
        <f ca="1">IFERROR(INDEX(EventScheduler[],MATCH(DATEVALUE(DateVal)&amp;DailySchedule[[#This Row],[Time]],LookUpDateAndTime,0),3),"")</f>
        <v/>
      </c>
      <c r="H9" s="25" t="str">
        <f ca="1">IFERROR(TEXT(DATEVALUE(DateVal)+2,"dddd"),"")</f>
        <v/>
      </c>
      <c r="I9" s="37" t="str">
        <f ca="1">IFERROR(INDEX(EventScheduler[],MATCH($H$12&amp;"|"&amp;ROW(A1),EventScheduler[UNIQUE VALUE (CALCULATED)],0),2),"")</f>
        <v/>
      </c>
      <c r="J9" s="38" t="str">
        <f ca="1">IFERROR(INDEX(EventScheduler[],MATCH($H$12&amp;"|"&amp;ROW(A1),EventScheduler[UNIQUE VALUE (CALCULATED)],0),3),"")</f>
        <v/>
      </c>
      <c r="L9" s="39"/>
      <c r="M9" s="40"/>
    </row>
    <row r="10" customHeight="1" spans="5:13">
      <c r="E10" s="4">
        <f>'Time Intervals'!E10</f>
        <v>0.322916666666667</v>
      </c>
      <c r="F10" s="24" t="str">
        <f ca="1">IFERROR(INDEX(EventScheduler[],MATCH(DATEVALUE(DateVal)&amp;DailySchedule[[#This Row],[Time]],LookUpDateAndTime,0),3),"")</f>
        <v/>
      </c>
      <c r="H10" s="26" t="str">
        <f ca="1">IFERROR(TEXT(DATEVALUE(DateVal)+2,"d"),"")</f>
        <v/>
      </c>
      <c r="I10" s="41" t="str">
        <f ca="1">IFERROR(INDEX(EventScheduler[],MATCH($H$12&amp;"|"&amp;ROW(#REF!),EventScheduler[UNIQUE VALUE (CALCULATED)],0),2),"")</f>
        <v/>
      </c>
      <c r="J10" s="42" t="str">
        <f ca="1">IFERROR(INDEX(EventScheduler[],MATCH($H$12&amp;"|"&amp;ROW(#REF!),EventScheduler[UNIQUE VALUE (CALCULATED)],0),3),"")</f>
        <v/>
      </c>
      <c r="L10" s="43"/>
      <c r="M10" s="40"/>
    </row>
    <row r="11" customHeight="1" spans="2:13">
      <c r="B11" s="2" t="s">
        <v>6</v>
      </c>
      <c r="C11" s="2"/>
      <c r="E11" s="4">
        <f>'Time Intervals'!E11</f>
        <v>0.333333333333333</v>
      </c>
      <c r="F11" s="24" t="str">
        <f ca="1">IFERROR(INDEX(EventScheduler[],MATCH(DATEVALUE(DateVal)&amp;DailySchedule[[#This Row],[Time]],LookUpDateAndTime,0),3),"")</f>
        <v/>
      </c>
      <c r="H11" s="26"/>
      <c r="I11" s="41" t="str">
        <f ca="1">IFERROR(INDEX(EventScheduler[],MATCH($H$12&amp;"|"&amp;ROW(A2),EventScheduler[UNIQUE VALUE (CALCULATED)],0),2),"")</f>
        <v/>
      </c>
      <c r="J11" s="42" t="str">
        <f ca="1">IFERROR(INDEX(EventScheduler[],MATCH($H$12&amp;"|"&amp;ROW(A2),EventScheduler[UNIQUE VALUE (CALCULATED)],0),3),"")</f>
        <v/>
      </c>
      <c r="L11" s="44"/>
      <c r="M11" s="40"/>
    </row>
    <row r="12" customHeight="1" spans="5:13">
      <c r="E12" s="4">
        <f>'Time Intervals'!E12</f>
        <v>0.34375</v>
      </c>
      <c r="F12" s="24" t="str">
        <f ca="1">IFERROR(INDEX(EventScheduler[],MATCH(DATEVALUE(DateVal)&amp;DailySchedule[[#This Row],[Time]],LookUpDateAndTime,0),3),"")</f>
        <v/>
      </c>
      <c r="H12" s="27" t="str">
        <f ca="1">IFERROR(DateVal+2,"")</f>
        <v/>
      </c>
      <c r="I12" s="41" t="str">
        <f ca="1">IFERROR(INDEX(EventScheduler[],MATCH($H$12&amp;"|"&amp;ROW(A3),EventScheduler[UNIQUE VALUE (CALCULATED)],0),2),"")</f>
        <v/>
      </c>
      <c r="J12" s="42" t="str">
        <f ca="1">IFERROR(INDEX(EventScheduler[],MATCH($H$12&amp;"|"&amp;ROW(A3),EventScheduler[UNIQUE VALUE (CALCULATED)],0),3),"")</f>
        <v/>
      </c>
      <c r="L12" s="39"/>
      <c r="M12" s="40"/>
    </row>
    <row r="13" customHeight="1" spans="2:13">
      <c r="B13" s="5" t="s">
        <v>7</v>
      </c>
      <c r="C13" s="31"/>
      <c r="E13" s="4">
        <f>'Time Intervals'!E13</f>
        <v>0.354166666666667</v>
      </c>
      <c r="F13" s="24" t="str">
        <f ca="1">IFERROR(INDEX(EventScheduler[],MATCH(DATEVALUE(DateVal)&amp;DailySchedule[[#This Row],[Time]],LookUpDateAndTime,0),3),"")</f>
        <v/>
      </c>
      <c r="H13" s="29"/>
      <c r="I13" s="41" t="str">
        <f ca="1">IFERROR(INDEX(EventScheduler[],MATCH($H$12&amp;"|"&amp;ROW(A4),EventScheduler[UNIQUE VALUE (CALCULATED)],0),2),"")</f>
        <v/>
      </c>
      <c r="J13" s="42" t="str">
        <f ca="1">IFERROR(INDEX(EventScheduler[],MATCH($H$12&amp;"|"&amp;ROW(A4),EventScheduler[UNIQUE VALUE (CALCULATED)],0),3),"")</f>
        <v/>
      </c>
      <c r="L13" s="43"/>
      <c r="M13" s="40"/>
    </row>
    <row r="14" customHeight="1" spans="2:13">
      <c r="B14" s="32"/>
      <c r="E14" s="4">
        <f>'Time Intervals'!E14</f>
        <v>0.364583333333334</v>
      </c>
      <c r="F14" s="24" t="str">
        <f ca="1">IFERROR(INDEX(EventScheduler[],MATCH(DATEVALUE(DateVal)&amp;DailySchedule[[#This Row],[Time]],LookUpDateAndTime,0),3),"")</f>
        <v/>
      </c>
      <c r="H14" s="30"/>
      <c r="I14" s="41" t="str">
        <f ca="1">IFERROR(INDEX(EventScheduler[],MATCH($H$12&amp;"|"&amp;ROW(A5),EventScheduler[UNIQUE VALUE (CALCULATED)],0),2),"")</f>
        <v/>
      </c>
      <c r="J14" s="45" t="str">
        <f ca="1">IFERROR(INDEX(EventScheduler[],MATCH($H$12&amp;"|"&amp;ROW(A5),EventScheduler[UNIQUE VALUE (CALCULATED)],0),3),"")</f>
        <v/>
      </c>
      <c r="L14" s="44"/>
      <c r="M14" s="40"/>
    </row>
    <row r="15" customHeight="1" spans="2:13">
      <c r="B15" s="5" t="s">
        <v>8</v>
      </c>
      <c r="C15" s="31"/>
      <c r="E15" s="4">
        <f>'Time Intervals'!E15</f>
        <v>0.375</v>
      </c>
      <c r="F15" s="24" t="str">
        <f ca="1">IFERROR(INDEX(EventScheduler[],MATCH(DATEVALUE(DateVal)&amp;DailySchedule[[#This Row],[Time]],LookUpDateAndTime,0),3),"")</f>
        <v/>
      </c>
      <c r="H15" s="25" t="str">
        <f ca="1">IFERROR(TEXT(DATEVALUE(DateVal)+3,"dddd"),"")</f>
        <v/>
      </c>
      <c r="I15" s="37" t="str">
        <f ca="1">IFERROR(INDEX(EventScheduler[],MATCH($H$18&amp;"|"&amp;ROW(A1),EventScheduler[UNIQUE VALUE (CALCULATED)],0),2),"")</f>
        <v/>
      </c>
      <c r="J15" s="38" t="str">
        <f ca="1">IFERROR(INDEX(EventScheduler[],MATCH($H$18&amp;"|"&amp;ROW(A1),EventScheduler[UNIQUE VALUE (CALCULATED)],0),3),"")</f>
        <v/>
      </c>
      <c r="L15" s="39"/>
      <c r="M15" s="40"/>
    </row>
    <row r="16" customHeight="1" spans="2:13">
      <c r="B16" s="32"/>
      <c r="E16" s="4">
        <f>'Time Intervals'!E16</f>
        <v>0.385416666666667</v>
      </c>
      <c r="F16" s="24" t="str">
        <f ca="1">IFERROR(INDEX(EventScheduler[],MATCH(DATEVALUE(DateVal)&amp;DailySchedule[[#This Row],[Time]],LookUpDateAndTime,0),3),"")</f>
        <v/>
      </c>
      <c r="H16" s="26" t="str">
        <f ca="1">IFERROR(TEXT(DATEVALUE(DateVal)+3,"d"),"")</f>
        <v/>
      </c>
      <c r="I16" s="41" t="str">
        <f ca="1">IFERROR(INDEX(EventScheduler[],MATCH($H$18&amp;"|"&amp;ROW(#REF!),EventScheduler[UNIQUE VALUE (CALCULATED)],0),2),"")</f>
        <v/>
      </c>
      <c r="J16" s="42" t="str">
        <f ca="1">IFERROR(INDEX(EventScheduler[],MATCH($H$18&amp;"|"&amp;ROW(#REF!),EventScheduler[UNIQUE VALUE (CALCULATED)],0),3),"")</f>
        <v/>
      </c>
      <c r="L16" s="43"/>
      <c r="M16" s="40"/>
    </row>
    <row r="17" customHeight="1" spans="2:13">
      <c r="B17" s="5" t="s">
        <v>9</v>
      </c>
      <c r="C17" s="31"/>
      <c r="E17" s="4">
        <f>'Time Intervals'!E17</f>
        <v>0.395833333333334</v>
      </c>
      <c r="F17" s="24" t="str">
        <f ca="1">IFERROR(INDEX(EventScheduler[],MATCH(DATEVALUE(DateVal)&amp;DailySchedule[[#This Row],[Time]],LookUpDateAndTime,0),3),"")</f>
        <v/>
      </c>
      <c r="H17" s="26"/>
      <c r="I17" s="41" t="str">
        <f ca="1">IFERROR(INDEX(EventScheduler[],MATCH($H$18&amp;"|"&amp;ROW(A2),EventScheduler[UNIQUE VALUE (CALCULATED)],0),2),"")</f>
        <v/>
      </c>
      <c r="J17" s="42" t="str">
        <f ca="1">IFERROR(INDEX(EventScheduler[],MATCH($H$18&amp;"|"&amp;ROW(A2),EventScheduler[UNIQUE VALUE (CALCULATED)],0),3),"")</f>
        <v/>
      </c>
      <c r="L17" s="44"/>
      <c r="M17" s="40"/>
    </row>
    <row r="18" customHeight="1" spans="5:13">
      <c r="E18" s="4">
        <f>'Time Intervals'!E18</f>
        <v>0.40625</v>
      </c>
      <c r="F18" s="24" t="str">
        <f ca="1">IFERROR(INDEX(EventScheduler[],MATCH(DATEVALUE(DateVal)&amp;DailySchedule[[#This Row],[Time]],LookUpDateAndTime,0),3),"")</f>
        <v/>
      </c>
      <c r="H18" s="27" t="str">
        <f ca="1">IFERROR(DateVal+3,"")</f>
        <v/>
      </c>
      <c r="I18" s="41" t="str">
        <f ca="1">IFERROR(INDEX(EventScheduler[],MATCH($H$18&amp;"|"&amp;ROW(A3),EventScheduler[UNIQUE VALUE (CALCULATED)],0),2),"")</f>
        <v/>
      </c>
      <c r="J18" s="42" t="str">
        <f ca="1">IFERROR(INDEX(EventScheduler[],MATCH($H$18&amp;"|"&amp;ROW(A3),EventScheduler[UNIQUE VALUE (CALCULATED)],0),3),"")</f>
        <v/>
      </c>
      <c r="L18" s="39"/>
      <c r="M18" s="40"/>
    </row>
    <row r="19" customHeight="1" spans="2:13">
      <c r="B19" s="2" t="s">
        <v>10</v>
      </c>
      <c r="C19" s="2"/>
      <c r="E19" s="4">
        <f>'Time Intervals'!E19</f>
        <v>0.416666666666667</v>
      </c>
      <c r="F19" s="24" t="str">
        <f ca="1">IFERROR(INDEX(EventScheduler[],MATCH(DATEVALUE(DateVal)&amp;DailySchedule[[#This Row],[Time]],LookUpDateAndTime,0),3),"")</f>
        <v/>
      </c>
      <c r="H19" s="29"/>
      <c r="I19" s="41" t="str">
        <f ca="1">IFERROR(INDEX(EventScheduler[],MATCH($H$18&amp;"|"&amp;ROW(A4),EventScheduler[UNIQUE VALUE (CALCULATED)],0),2),"")</f>
        <v/>
      </c>
      <c r="J19" s="42" t="str">
        <f ca="1">IFERROR(INDEX(EventScheduler[],MATCH($H$18&amp;"|"&amp;ROW(A4),EventScheduler[UNIQUE VALUE (CALCULATED)],0),3),"")</f>
        <v/>
      </c>
      <c r="L19" s="43"/>
      <c r="M19" s="40"/>
    </row>
    <row r="20" customHeight="1" spans="5:13">
      <c r="E20" s="4">
        <f>'Time Intervals'!E20</f>
        <v>0.427083333333334</v>
      </c>
      <c r="F20" s="24" t="str">
        <f ca="1">IFERROR(INDEX(EventScheduler[],MATCH(DATEVALUE(DateVal)&amp;DailySchedule[[#This Row],[Time]],LookUpDateAndTime,0),3),"")</f>
        <v/>
      </c>
      <c r="H20" s="30"/>
      <c r="I20" s="41" t="str">
        <f ca="1">IFERROR(INDEX(EventScheduler[],MATCH($H$18&amp;"|"&amp;ROW(A5),EventScheduler[UNIQUE VALUE (CALCULATED)],0),2),"")</f>
        <v/>
      </c>
      <c r="J20" s="45" t="str">
        <f ca="1">IFERROR(INDEX(EventScheduler[],MATCH($H$18&amp;"|"&amp;ROW(A5),EventScheduler[UNIQUE VALUE (CALCULATED)],0),3),"")</f>
        <v/>
      </c>
      <c r="L20" s="44"/>
      <c r="M20" s="40"/>
    </row>
    <row r="21" customHeight="1" spans="2:13">
      <c r="B21" s="8" t="s">
        <v>11</v>
      </c>
      <c r="E21" s="4">
        <f>'Time Intervals'!E21</f>
        <v>0.4375</v>
      </c>
      <c r="F21" s="24" t="str">
        <f ca="1">IFERROR(INDEX(EventScheduler[],MATCH(DATEVALUE(DateVal)&amp;DailySchedule[[#This Row],[Time]],LookUpDateAndTime,0),3),"")</f>
        <v/>
      </c>
      <c r="H21" s="25" t="str">
        <f ca="1">IFERROR(TEXT(DATEVALUE(DateVal)+4,"dddd"),"")</f>
        <v/>
      </c>
      <c r="I21" s="37" t="str">
        <f ca="1">IFERROR(INDEX(EventScheduler[],MATCH($H$24&amp;"|"&amp;ROW(A1),EventScheduler[UNIQUE VALUE (CALCULATED)],0),2),"")</f>
        <v/>
      </c>
      <c r="J21" s="38" t="str">
        <f ca="1">IFERROR(INDEX(EventScheduler[],MATCH($H$24&amp;"|"&amp;ROW(A1),EventScheduler[UNIQUE VALUE (CALCULATED)],0),3),"")</f>
        <v/>
      </c>
      <c r="L21" s="39"/>
      <c r="M21" s="40"/>
    </row>
    <row r="22" customHeight="1" spans="5:13">
      <c r="E22" s="4">
        <f>'Time Intervals'!E22</f>
        <v>0.447916666666667</v>
      </c>
      <c r="F22" s="24" t="str">
        <f ca="1">IFERROR(INDEX(EventScheduler[],MATCH(DATEVALUE(DateVal)&amp;DailySchedule[[#This Row],[Time]],LookUpDateAndTime,0),3),"")</f>
        <v/>
      </c>
      <c r="H22" s="26" t="str">
        <f ca="1">IFERROR(TEXT(DATEVALUE(DateVal)+4,"d"),"")</f>
        <v/>
      </c>
      <c r="I22" s="41" t="str">
        <f ca="1">IFERROR(INDEX(EventScheduler[],MATCH($H$24&amp;"|"&amp;ROW(#REF!),EventScheduler[UNIQUE VALUE (CALCULATED)],0),2),"")</f>
        <v/>
      </c>
      <c r="J22" s="42" t="str">
        <f ca="1">IFERROR(INDEX(EventScheduler[],MATCH($H$24&amp;"|"&amp;ROW(#REF!),EventScheduler[UNIQUE VALUE (CALCULATED)],0),3),"")</f>
        <v/>
      </c>
      <c r="L22" s="43"/>
      <c r="M22" s="40"/>
    </row>
    <row r="23" customHeight="1" spans="2:13">
      <c r="B23" s="8" t="s">
        <v>12</v>
      </c>
      <c r="E23" s="4">
        <f>'Time Intervals'!E23</f>
        <v>0.458333333333334</v>
      </c>
      <c r="F23" s="24" t="str">
        <f ca="1">IFERROR(INDEX(EventScheduler[],MATCH(DATEVALUE(DateVal)&amp;DailySchedule[[#This Row],[Time]],LookUpDateAndTime,0),3),"")</f>
        <v/>
      </c>
      <c r="H23" s="26"/>
      <c r="I23" s="41" t="str">
        <f ca="1">IFERROR(INDEX(EventScheduler[],MATCH($H$24&amp;"|"&amp;ROW(A2),EventScheduler[UNIQUE VALUE (CALCULATED)],0),2),"")</f>
        <v/>
      </c>
      <c r="J23" s="42" t="str">
        <f ca="1">IFERROR(INDEX(EventScheduler[],MATCH($H$24&amp;"|"&amp;ROW(A2),EventScheduler[UNIQUE VALUE (CALCULATED)],0),3),"")</f>
        <v/>
      </c>
      <c r="L23" s="44"/>
      <c r="M23" s="40"/>
    </row>
    <row r="24" customHeight="1" spans="5:13">
      <c r="E24" s="4">
        <f>'Time Intervals'!E24</f>
        <v>0.46875</v>
      </c>
      <c r="F24" s="24" t="str">
        <f ca="1">IFERROR(INDEX(EventScheduler[],MATCH(DATEVALUE(DateVal)&amp;DailySchedule[[#This Row],[Time]],LookUpDateAndTime,0),3),"")</f>
        <v/>
      </c>
      <c r="H24" s="27" t="str">
        <f ca="1">IFERROR(DateVal+4,"")</f>
        <v/>
      </c>
      <c r="I24" s="41" t="str">
        <f ca="1">IFERROR(INDEX(EventScheduler[],MATCH($H$24&amp;"|"&amp;ROW(A3),EventScheduler[UNIQUE VALUE (CALCULATED)],0),2),"")</f>
        <v/>
      </c>
      <c r="J24" s="42" t="str">
        <f ca="1">IFERROR(INDEX(EventScheduler[],MATCH($H$24&amp;"|"&amp;ROW(A3),EventScheduler[UNIQUE VALUE (CALCULATED)],0),3),"")</f>
        <v/>
      </c>
      <c r="L24" s="39"/>
      <c r="M24" s="40"/>
    </row>
    <row r="25" customHeight="1" spans="2:13">
      <c r="B25" s="33" t="s">
        <v>13</v>
      </c>
      <c r="C25" s="34"/>
      <c r="E25" s="4">
        <f>'Time Intervals'!E25</f>
        <v>0.479166666666667</v>
      </c>
      <c r="F25" s="24" t="str">
        <f ca="1">IFERROR(INDEX(EventScheduler[],MATCH(DATEVALUE(DateVal)&amp;DailySchedule[[#This Row],[Time]],LookUpDateAndTime,0),3),"")</f>
        <v/>
      </c>
      <c r="H25" s="30"/>
      <c r="I25" s="41" t="str">
        <f ca="1">IFERROR(INDEX(EventScheduler[],MATCH($H$24&amp;"|"&amp;ROW(A4),EventScheduler[UNIQUE VALUE (CALCULATED)],0),2),"")</f>
        <v/>
      </c>
      <c r="J25" s="45" t="str">
        <f ca="1">IFERROR(INDEX(EventScheduler[],MATCH($H$24&amp;"|"&amp;ROW(A4),EventScheduler[UNIQUE VALUE (CALCULATED)],0),3),"")</f>
        <v/>
      </c>
      <c r="L25" s="43"/>
      <c r="M25" s="40"/>
    </row>
    <row r="26" customHeight="1" spans="2:13">
      <c r="B26" s="35" t="s">
        <v>14</v>
      </c>
      <c r="C26" s="35"/>
      <c r="E26" s="4">
        <f>'Time Intervals'!E26</f>
        <v>0.489583333333334</v>
      </c>
      <c r="F26" s="24" t="str">
        <f ca="1">IFERROR(INDEX(EventScheduler[],MATCH(DATEVALUE(DateVal)&amp;DailySchedule[[#This Row],[Time]],LookUpDateAndTime,0),3),"")</f>
        <v/>
      </c>
      <c r="H26" s="25" t="str">
        <f ca="1">IFERROR(TEXT(DATEVALUE(DateVal)+5,"dddd"),"")</f>
        <v/>
      </c>
      <c r="I26" s="37" t="str">
        <f ca="1">IFERROR(INDEX(EventScheduler[],MATCH($H$29&amp;"|"&amp;ROW(A1),EventScheduler[UNIQUE VALUE (CALCULATED)],0),2),"")</f>
        <v/>
      </c>
      <c r="J26" s="38" t="str">
        <f ca="1">IFERROR(INDEX(EventScheduler[],MATCH($H$29&amp;"|"&amp;ROW(A1),EventScheduler[UNIQUE VALUE (CALCULATED)],0),3),"")</f>
        <v/>
      </c>
      <c r="L26" s="44"/>
      <c r="M26" s="40"/>
    </row>
    <row r="27" customHeight="1" spans="5:13">
      <c r="E27" s="4">
        <f>'Time Intervals'!E27</f>
        <v>0.5</v>
      </c>
      <c r="F27" s="24" t="str">
        <f ca="1">IFERROR(INDEX(EventScheduler[],MATCH(DATEVALUE(DateVal)&amp;DailySchedule[[#This Row],[Time]],LookUpDateAndTime,0),3),"")</f>
        <v/>
      </c>
      <c r="H27" s="26" t="str">
        <f ca="1">IFERROR(TEXT(DATEVALUE(DateVal)+5,"d"),"")</f>
        <v/>
      </c>
      <c r="I27" s="41" t="str">
        <f ca="1">IFERROR(INDEX(EventScheduler[],MATCH($H$29&amp;"|"&amp;ROW(#REF!),EventScheduler[UNIQUE VALUE (CALCULATED)],0),2),"")</f>
        <v/>
      </c>
      <c r="J27" s="42" t="str">
        <f ca="1">IFERROR(INDEX(EventScheduler[],MATCH($H$29&amp;"|"&amp;ROW(#REF!),EventScheduler[UNIQUE VALUE (CALCULATED)],0),3),"")</f>
        <v/>
      </c>
      <c r="L27" s="39"/>
      <c r="M27" s="40"/>
    </row>
    <row r="28" customHeight="1" spans="5:13">
      <c r="E28" s="4">
        <f>'Time Intervals'!E28</f>
        <v>0.510416666666667</v>
      </c>
      <c r="F28" s="24" t="str">
        <f ca="1">IFERROR(INDEX(EventScheduler[],MATCH(DATEVALUE(DateVal)&amp;DailySchedule[[#This Row],[Time]],LookUpDateAndTime,0),3),"")</f>
        <v/>
      </c>
      <c r="H28" s="26"/>
      <c r="I28" s="41" t="str">
        <f ca="1">IFERROR(INDEX(EventScheduler[],MATCH($H$29&amp;"|"&amp;ROW(A2),EventScheduler[UNIQUE VALUE (CALCULATED)],0),2),"")</f>
        <v/>
      </c>
      <c r="J28" s="42" t="str">
        <f ca="1">IFERROR(INDEX(EventScheduler[],MATCH($H$29&amp;"|"&amp;ROW(A2),EventScheduler[UNIQUE VALUE (CALCULATED)],0),3),"")</f>
        <v/>
      </c>
      <c r="L28" s="43"/>
      <c r="M28" s="40"/>
    </row>
    <row r="29" customHeight="1" spans="5:13">
      <c r="E29" s="4">
        <f>'Time Intervals'!E29</f>
        <v>0.520833333333334</v>
      </c>
      <c r="F29" s="24" t="str">
        <f ca="1">IFERROR(INDEX(EventScheduler[],MATCH(DATEVALUE(DateVal)&amp;DailySchedule[[#This Row],[Time]],LookUpDateAndTime,0),3),"")</f>
        <v/>
      </c>
      <c r="H29" s="27" t="str">
        <f ca="1">IFERROR(DateVal+5,"")</f>
        <v/>
      </c>
      <c r="I29" s="41" t="str">
        <f ca="1">IFERROR(INDEX(EventScheduler[],MATCH($H$29&amp;"|"&amp;ROW(A3),EventScheduler[UNIQUE VALUE (CALCULATED)],0),2),"")</f>
        <v/>
      </c>
      <c r="J29" s="42" t="str">
        <f ca="1">IFERROR(INDEX(EventScheduler[],MATCH($H$29&amp;"|"&amp;ROW(A3),EventScheduler[UNIQUE VALUE (CALCULATED)],0),3),"")</f>
        <v/>
      </c>
      <c r="L29" s="44"/>
      <c r="M29" s="40"/>
    </row>
    <row r="30" customHeight="1" spans="5:13">
      <c r="E30" s="4">
        <f>'Time Intervals'!E30</f>
        <v>0.53125</v>
      </c>
      <c r="F30" s="24" t="str">
        <f ca="1">IFERROR(INDEX(EventScheduler[],MATCH(DATEVALUE(DateVal)&amp;DailySchedule[[#This Row],[Time]],LookUpDateAndTime,0),3),"")</f>
        <v/>
      </c>
      <c r="H30" s="30"/>
      <c r="I30" s="41" t="str">
        <f ca="1">IFERROR(INDEX(EventScheduler[],MATCH($H$29&amp;"|"&amp;ROW(A4),EventScheduler[UNIQUE VALUE (CALCULATED)],0),2),"")</f>
        <v/>
      </c>
      <c r="J30" s="45" t="str">
        <f ca="1">IFERROR(INDEX(EventScheduler[],MATCH($H$29&amp;"|"&amp;ROW(A4),EventScheduler[UNIQUE VALUE (CALCULATED)],0),3),"")</f>
        <v/>
      </c>
      <c r="L30" s="39"/>
      <c r="M30" s="40"/>
    </row>
    <row r="31" customHeight="1" spans="5:13">
      <c r="E31" s="4">
        <f>'Time Intervals'!E31</f>
        <v>0.541666666666667</v>
      </c>
      <c r="F31" s="24" t="str">
        <f ca="1">IFERROR(INDEX(EventScheduler[],MATCH(DATEVALUE(DateVal)&amp;DailySchedule[[#This Row],[Time]],LookUpDateAndTime,0),3),"")</f>
        <v/>
      </c>
      <c r="H31" s="25" t="str">
        <f ca="1">IFERROR(TEXT(DATEVALUE(DateVal)+6,"dddd"),"")</f>
        <v/>
      </c>
      <c r="I31" s="37" t="str">
        <f ca="1">IFERROR(INDEX(EventScheduler[],MATCH($H$34&amp;"|"&amp;ROW(A1),EventScheduler[UNIQUE VALUE (CALCULATED)],0),2),"")</f>
        <v/>
      </c>
      <c r="J31" s="38" t="str">
        <f ca="1">IFERROR(INDEX(EventScheduler[],MATCH($H$34&amp;"|"&amp;ROW(A1),EventScheduler[UNIQUE VALUE (CALCULATED)],0),3),"")</f>
        <v/>
      </c>
      <c r="L31" s="43"/>
      <c r="M31" s="40"/>
    </row>
    <row r="32" customHeight="1" spans="5:13">
      <c r="E32" s="4">
        <f>'Time Intervals'!E32</f>
        <v>0.552083333333334</v>
      </c>
      <c r="F32" s="24" t="str">
        <f ca="1">IFERROR(INDEX(EventScheduler[],MATCH(DATEVALUE(DateVal)&amp;DailySchedule[[#This Row],[Time]],LookUpDateAndTime,0),3),"")</f>
        <v/>
      </c>
      <c r="H32" s="26" t="str">
        <f ca="1">IFERROR(TEXT(DATEVALUE(DateVal)+6,"d"),"")</f>
        <v/>
      </c>
      <c r="I32" s="41" t="str">
        <f ca="1">IFERROR(INDEX(EventScheduler[],MATCH($H$34&amp;"|"&amp;ROW(#REF!),EventScheduler[UNIQUE VALUE (CALCULATED)],0),2),"")</f>
        <v/>
      </c>
      <c r="J32" s="42" t="str">
        <f ca="1">IFERROR(INDEX(EventScheduler[],MATCH($H$34&amp;"|"&amp;ROW(#REF!),EventScheduler[UNIQUE VALUE (CALCULATED)],0),3),"")</f>
        <v/>
      </c>
      <c r="L32" s="44"/>
      <c r="M32" s="40"/>
    </row>
    <row r="33" customHeight="1" spans="5:13">
      <c r="E33" s="4">
        <f>'Time Intervals'!E33</f>
        <v>0.5625</v>
      </c>
      <c r="F33" s="24" t="str">
        <f ca="1">IFERROR(INDEX(EventScheduler[],MATCH(DATEVALUE(DateVal)&amp;DailySchedule[[#This Row],[Time]],LookUpDateAndTime,0),3),"")</f>
        <v/>
      </c>
      <c r="H33" s="26"/>
      <c r="I33" s="41" t="str">
        <f ca="1">IFERROR(INDEX(EventScheduler[],MATCH($H$34&amp;"|"&amp;ROW(A2),EventScheduler[UNIQUE VALUE (CALCULATED)],0),2),"")</f>
        <v/>
      </c>
      <c r="J33" s="42" t="str">
        <f ca="1">IFERROR(INDEX(EventScheduler[],MATCH($H$34&amp;"|"&amp;ROW(A2),EventScheduler[UNIQUE VALUE (CALCULATED)],0),3),"")</f>
        <v/>
      </c>
      <c r="L33" s="39"/>
      <c r="M33" s="40"/>
    </row>
    <row r="34" customHeight="1" spans="5:13">
      <c r="E34" s="4">
        <f>'Time Intervals'!E34</f>
        <v>0.572916666666667</v>
      </c>
      <c r="F34" s="24" t="str">
        <f ca="1">IFERROR(INDEX(EventScheduler[],MATCH(DATEVALUE(DateVal)&amp;DailySchedule[[#This Row],[Time]],LookUpDateAndTime,0),3),"")</f>
        <v/>
      </c>
      <c r="H34" s="27" t="str">
        <f ca="1">IFERROR(DateVal+6,"")</f>
        <v/>
      </c>
      <c r="I34" s="41" t="str">
        <f ca="1">IFERROR(INDEX(EventScheduler[],MATCH($H$34&amp;"|"&amp;ROW(A3),EventScheduler[UNIQUE VALUE (CALCULATED)],0),2),"")</f>
        <v/>
      </c>
      <c r="J34" s="42" t="str">
        <f ca="1">IFERROR(INDEX(EventScheduler[],MATCH($H$34&amp;"|"&amp;ROW(A3),EventScheduler[UNIQUE VALUE (CALCULATED)],0),3),"")</f>
        <v/>
      </c>
      <c r="L34" s="43"/>
      <c r="M34" s="40"/>
    </row>
    <row r="35" customHeight="1" spans="5:13">
      <c r="E35" s="4">
        <f>'Time Intervals'!E35</f>
        <v>0.583333333333333</v>
      </c>
      <c r="F35" s="24" t="str">
        <f ca="1">IFERROR(INDEX(EventScheduler[],MATCH(DATEVALUE(DateVal)&amp;DailySchedule[[#This Row],[Time]],LookUpDateAndTime,0),3),"")</f>
        <v/>
      </c>
      <c r="H35" s="30"/>
      <c r="I35" s="46" t="str">
        <f ca="1">IFERROR(INDEX(EventScheduler[],MATCH($H$34&amp;"|"&amp;ROW(A4),EventScheduler[UNIQUE VALUE (CALCULATED)],0),2),"")</f>
        <v/>
      </c>
      <c r="J35" s="45" t="str">
        <f ca="1">IFERROR(INDEX(EventScheduler[],MATCH($H$34&amp;"|"&amp;ROW(A4),EventScheduler[UNIQUE VALUE (CALCULATED)],0),3),"")</f>
        <v/>
      </c>
      <c r="L35" s="44"/>
      <c r="M35" s="40"/>
    </row>
    <row r="36" spans="5:6">
      <c r="E36" s="4">
        <f>'Time Intervals'!E36</f>
        <v>0.59375</v>
      </c>
      <c r="F36" t="str">
        <f ca="1">IFERROR(INDEX(EventScheduler[],MATCH(DATEVALUE(DateVal)&amp;DailySchedule[[#This Row],[Time]],LookUpDateAndTime,0),3),"")</f>
        <v/>
      </c>
    </row>
    <row r="37" spans="5:6">
      <c r="E37" s="4">
        <f>'Time Intervals'!E37</f>
        <v>0.604166666666667</v>
      </c>
      <c r="F37" t="str">
        <f ca="1">IFERROR(INDEX(EventScheduler[],MATCH(DATEVALUE(DateVal)&amp;DailySchedule[[#This Row],[Time]],LookUpDateAndTime,0),3),"")</f>
        <v/>
      </c>
    </row>
    <row r="38" spans="5:6">
      <c r="E38" s="4">
        <f>'Time Intervals'!E38</f>
        <v>0.614583333333333</v>
      </c>
      <c r="F38" t="str">
        <f ca="1">IFERROR(INDEX(EventScheduler[],MATCH(DATEVALUE(DateVal)&amp;DailySchedule[[#This Row],[Time]],LookUpDateAndTime,0),3),"")</f>
        <v/>
      </c>
    </row>
    <row r="39" spans="5:6">
      <c r="E39" s="4">
        <f>'Time Intervals'!E39</f>
        <v>0.625</v>
      </c>
      <c r="F39" t="str">
        <f ca="1">IFERROR(INDEX(EventScheduler[],MATCH(DATEVALUE(DateVal)&amp;DailySchedule[[#This Row],[Time]],LookUpDateAndTime,0),3),"")</f>
        <v/>
      </c>
    </row>
    <row r="40" spans="5:6">
      <c r="E40" s="4">
        <f>'Time Intervals'!E40</f>
        <v>0.635416666666667</v>
      </c>
      <c r="F40" t="str">
        <f ca="1">IFERROR(INDEX(EventScheduler[],MATCH(DATEVALUE(DateVal)&amp;DailySchedule[[#This Row],[Time]],LookUpDateAndTime,0),3),"")</f>
        <v/>
      </c>
    </row>
    <row r="41" spans="5:6">
      <c r="E41" s="4">
        <f>'Time Intervals'!E41</f>
        <v>0.645833333333333</v>
      </c>
      <c r="F41" t="str">
        <f ca="1">IFERROR(INDEX(EventScheduler[],MATCH(DATEVALUE(DateVal)&amp;DailySchedule[[#This Row],[Time]],LookUpDateAndTime,0),3),"")</f>
        <v/>
      </c>
    </row>
    <row r="42" spans="5:6">
      <c r="E42" s="4">
        <f>'Time Intervals'!E42</f>
        <v>0.65625</v>
      </c>
      <c r="F42" t="str">
        <f ca="1">IFERROR(INDEX(EventScheduler[],MATCH(DATEVALUE(DateVal)&amp;DailySchedule[[#This Row],[Time]],LookUpDateAndTime,0),3),"")</f>
        <v/>
      </c>
    </row>
    <row r="43" spans="5:6">
      <c r="E43" s="4">
        <f>'Time Intervals'!E43</f>
        <v>0.666666666666667</v>
      </c>
      <c r="F43" t="str">
        <f ca="1">IFERROR(INDEX(EventScheduler[],MATCH(DATEVALUE(DateVal)&amp;DailySchedule[[#This Row],[Time]],LookUpDateAndTime,0),3),"")</f>
        <v/>
      </c>
    </row>
    <row r="44" spans="5:6">
      <c r="E44" s="4">
        <f>'Time Intervals'!E44</f>
        <v>0.677083333333333</v>
      </c>
      <c r="F44" t="str">
        <f ca="1">IFERROR(INDEX(EventScheduler[],MATCH(DATEVALUE(DateVal)&amp;DailySchedule[[#This Row],[Time]],LookUpDateAndTime,0),3),"")</f>
        <v/>
      </c>
    </row>
    <row r="45" spans="5:6">
      <c r="E45" s="4">
        <f>'Time Intervals'!E45</f>
        <v>0.6875</v>
      </c>
      <c r="F45" t="str">
        <f ca="1">IFERROR(INDEX(EventScheduler[],MATCH(DATEVALUE(DateVal)&amp;DailySchedule[[#This Row],[Time]],LookUpDateAndTime,0),3),"")</f>
        <v/>
      </c>
    </row>
    <row r="46" spans="5:6">
      <c r="E46" s="4">
        <f>'Time Intervals'!E46</f>
        <v>0.697916666666666</v>
      </c>
      <c r="F46" t="str">
        <f ca="1">IFERROR(INDEX(EventScheduler[],MATCH(DATEVALUE(DateVal)&amp;DailySchedule[[#This Row],[Time]],LookUpDateAndTime,0),3),"")</f>
        <v/>
      </c>
    </row>
    <row r="47" spans="5:6">
      <c r="E47" s="4">
        <f>'Time Intervals'!E47</f>
        <v>0.708333333333333</v>
      </c>
      <c r="F47" t="str">
        <f ca="1">IFERROR(INDEX(EventScheduler[],MATCH(DATEVALUE(DateVal)&amp;DailySchedule[[#This Row],[Time]],LookUpDateAndTime,0),3),"")</f>
        <v/>
      </c>
    </row>
    <row r="48" spans="5:6">
      <c r="E48" s="4">
        <f>'Time Intervals'!E48</f>
        <v>0.71875</v>
      </c>
      <c r="F48" t="str">
        <f ca="1">IFERROR(INDEX(EventScheduler[],MATCH(DATEVALUE(DateVal)&amp;DailySchedule[[#This Row],[Time]],LookUpDateAndTime,0),3),"")</f>
        <v/>
      </c>
    </row>
    <row r="49" spans="5:6">
      <c r="E49" s="4">
        <f>'Time Intervals'!E49</f>
        <v>0.729166666666666</v>
      </c>
      <c r="F49" t="str">
        <f ca="1">IFERROR(INDEX(EventScheduler[],MATCH(DATEVALUE(DateVal)&amp;DailySchedule[[#This Row],[Time]],LookUpDateAndTime,0),3),"")</f>
        <v/>
      </c>
    </row>
    <row r="50" spans="5:6">
      <c r="E50" s="4">
        <f>'Time Intervals'!E50</f>
        <v>0.739583333333333</v>
      </c>
      <c r="F50" t="str">
        <f ca="1">IFERROR(INDEX(EventScheduler[],MATCH(DATEVALUE(DateVal)&amp;DailySchedule[[#This Row],[Time]],LookUpDateAndTime,0),3),"")</f>
        <v/>
      </c>
    </row>
    <row r="51" spans="5:6">
      <c r="E51" s="4">
        <f>'Time Intervals'!E51</f>
        <v>0.75</v>
      </c>
      <c r="F51" t="str">
        <f ca="1">IFERROR(INDEX(EventScheduler[],MATCH(DATEVALUE(DateVal)&amp;DailySchedule[[#This Row],[Time]],LookUpDateAndTime,0),3),"")</f>
        <v/>
      </c>
    </row>
    <row r="52" spans="5:6">
      <c r="E52" s="4">
        <f>'Time Intervals'!E52</f>
        <v>0.760416666666666</v>
      </c>
      <c r="F52" t="str">
        <f ca="1">IFERROR(INDEX(EventScheduler[],MATCH(DATEVALUE(DateVal)&amp;DailySchedule[[#This Row],[Time]],LookUpDateAndTime,0),3),"")</f>
        <v/>
      </c>
    </row>
    <row r="53" spans="5:6">
      <c r="E53" s="4">
        <f>'Time Intervals'!E53</f>
        <v>0.770833333333333</v>
      </c>
      <c r="F53" t="str">
        <f ca="1">IFERROR(INDEX(EventScheduler[],MATCH(DATEVALUE(DateVal)&amp;DailySchedule[[#This Row],[Time]],LookUpDateAndTime,0),3),"")</f>
        <v/>
      </c>
    </row>
    <row r="54" spans="5:6">
      <c r="E54" s="4">
        <f>'Time Intervals'!E54</f>
        <v>0.781249999999999</v>
      </c>
      <c r="F54" t="str">
        <f ca="1">IFERROR(INDEX(EventScheduler[],MATCH(DATEVALUE(DateVal)&amp;DailySchedule[[#This Row],[Time]],LookUpDateAndTime,0),3),"")</f>
        <v/>
      </c>
    </row>
    <row r="55" spans="5:6">
      <c r="E55" s="4">
        <f>'Time Intervals'!E55</f>
        <v>0.791666666666666</v>
      </c>
      <c r="F55" t="str">
        <f ca="1">IFERROR(INDEX(EventScheduler[],MATCH(DATEVALUE(DateVal)&amp;DailySchedule[[#This Row],[Time]],LookUpDateAndTime,0),3),"")</f>
        <v/>
      </c>
    </row>
    <row r="56" spans="5:6">
      <c r="E56" s="4">
        <f>'Time Intervals'!E56</f>
        <v>0.802083333333333</v>
      </c>
      <c r="F56" t="str">
        <f ca="1">IFERROR(INDEX(EventScheduler[],MATCH(DATEVALUE(DateVal)&amp;DailySchedule[[#This Row],[Time]],LookUpDateAndTime,0),3),"")</f>
        <v/>
      </c>
    </row>
    <row r="57" spans="5:6">
      <c r="E57" s="4">
        <f>'Time Intervals'!E57</f>
        <v>0.812499999999999</v>
      </c>
      <c r="F57" t="str">
        <f ca="1">IFERROR(INDEX(EventScheduler[],MATCH(DATEVALUE(DateVal)&amp;DailySchedule[[#This Row],[Time]],LookUpDateAndTime,0),3),"")</f>
        <v/>
      </c>
    </row>
    <row r="58" spans="5:6">
      <c r="E58" s="4">
        <f>'Time Intervals'!E58</f>
        <v>0.822916666666666</v>
      </c>
      <c r="F58" t="str">
        <f ca="1">IFERROR(INDEX(EventScheduler[],MATCH(DATEVALUE(DateVal)&amp;DailySchedule[[#This Row],[Time]],LookUpDateAndTime,0),3),"")</f>
        <v/>
      </c>
    </row>
    <row r="59" spans="5:6">
      <c r="E59" s="4">
        <f>'Time Intervals'!E59</f>
        <v>0.833333333333333</v>
      </c>
      <c r="F59" t="str">
        <f ca="1">IFERROR(INDEX(EventScheduler[],MATCH(DATEVALUE(DateVal)&amp;DailySchedule[[#This Row],[Time]],LookUpDateAndTime,0),3),"")</f>
        <v/>
      </c>
    </row>
    <row r="60" spans="5:6">
      <c r="E60" s="4">
        <f>'Time Intervals'!E60</f>
        <v>0.843749999999999</v>
      </c>
      <c r="F60" t="str">
        <f ca="1">IFERROR(INDEX(EventScheduler[],MATCH(DATEVALUE(DateVal)&amp;DailySchedule[[#This Row],[Time]],LookUpDateAndTime,0),3),"")</f>
        <v/>
      </c>
    </row>
    <row r="61" spans="5:6">
      <c r="E61" s="4">
        <f>'Time Intervals'!E61</f>
        <v>0.854166666666666</v>
      </c>
      <c r="F61" t="str">
        <f ca="1">IFERROR(INDEX(EventScheduler[],MATCH(DATEVALUE(DateVal)&amp;DailySchedule[[#This Row],[Time]],LookUpDateAndTime,0),3),"")</f>
        <v/>
      </c>
    </row>
    <row r="62" spans="5:6">
      <c r="E62" s="4">
        <f>'Time Intervals'!E62</f>
        <v>0.864583333333332</v>
      </c>
      <c r="F62" t="str">
        <f ca="1">IFERROR(INDEX(EventScheduler[],MATCH(DATEVALUE(DateVal)&amp;DailySchedule[[#This Row],[Time]],LookUpDateAndTime,0),3),"")</f>
        <v/>
      </c>
    </row>
    <row r="63" spans="5:6">
      <c r="E63" s="4">
        <f>'Time Intervals'!E63</f>
        <v>0.874999999999999</v>
      </c>
      <c r="F63" t="str">
        <f ca="1">IFERROR(INDEX(EventScheduler[],MATCH(DATEVALUE(DateVal)&amp;DailySchedule[[#This Row],[Time]],LookUpDateAndTime,0),3),"")</f>
        <v/>
      </c>
    </row>
    <row r="64" spans="5:6">
      <c r="E64" s="4" t="str">
        <f>'Time Intervals'!E64</f>
        <v/>
      </c>
      <c r="F64" t="str">
        <f ca="1">IFERROR(INDEX(EventScheduler[],MATCH(DATEVALUE(DateVal)&amp;DailySchedule[[#This Row],[Time]],LookUpDateAndTime,0),3),"")</f>
        <v/>
      </c>
    </row>
    <row r="65" spans="5:6">
      <c r="E65" s="4" t="str">
        <f>'Time Intervals'!E65</f>
        <v/>
      </c>
      <c r="F65" t="str">
        <f ca="1">IFERROR(INDEX(EventScheduler[],MATCH(DATEVALUE(DateVal)&amp;DailySchedule[[#This Row],[Time]],LookUpDateAndTime,0),3),"")</f>
        <v/>
      </c>
    </row>
    <row r="66" spans="5:6">
      <c r="E66" s="4" t="str">
        <f>'Time Intervals'!E66</f>
        <v/>
      </c>
      <c r="F66" t="str">
        <f ca="1">IFERROR(INDEX(EventScheduler[],MATCH(DATEVALUE(DateVal)&amp;DailySchedule[[#This Row],[Time]],LookUpDateAndTime,0),3),"")</f>
        <v/>
      </c>
    </row>
    <row r="67" spans="5:6">
      <c r="E67" s="4" t="str">
        <f>'Time Intervals'!E67</f>
        <v/>
      </c>
      <c r="F67" t="str">
        <f ca="1">IFERROR(INDEX(EventScheduler[],MATCH(DATEVALUE(DateVal)&amp;DailySchedule[[#This Row],[Time]],LookUpDateAndTime,0),3),"")</f>
        <v/>
      </c>
    </row>
    <row r="68" spans="5:6">
      <c r="E68" s="4" t="str">
        <f>'Time Intervals'!E68</f>
        <v/>
      </c>
      <c r="F68" t="str">
        <f ca="1">IFERROR(INDEX(EventScheduler[],MATCH(DATEVALUE(DateVal)&amp;DailySchedule[[#This Row],[Time]],LookUpDateAndTime,0),3),"")</f>
        <v/>
      </c>
    </row>
    <row r="69" spans="5:6">
      <c r="E69" s="4" t="str">
        <f>'Time Intervals'!E69</f>
        <v/>
      </c>
      <c r="F69" t="str">
        <f ca="1">IFERROR(INDEX(EventScheduler[],MATCH(DATEVALUE(DateVal)&amp;DailySchedule[[#This Row],[Time]],LookUpDateAndTime,0),3),"")</f>
        <v/>
      </c>
    </row>
    <row r="70" spans="5:6">
      <c r="E70" s="4" t="str">
        <f>'Time Intervals'!E70</f>
        <v/>
      </c>
      <c r="F70" t="str">
        <f ca="1">IFERROR(INDEX(EventScheduler[],MATCH(DATEVALUE(DateVal)&amp;DailySchedule[[#This Row],[Time]],LookUpDateAndTime,0),3),"")</f>
        <v/>
      </c>
    </row>
    <row r="71" spans="5:6">
      <c r="E71" s="4" t="str">
        <f>'Time Intervals'!E71</f>
        <v/>
      </c>
      <c r="F71" t="str">
        <f ca="1">IFERROR(INDEX(EventScheduler[],MATCH(DATEVALUE(DateVal)&amp;DailySchedule[[#This Row],[Time]],LookUpDateAndTime,0),3),"")</f>
        <v/>
      </c>
    </row>
    <row r="72" spans="5:6">
      <c r="E72" s="4" t="str">
        <f>'Time Intervals'!E72</f>
        <v/>
      </c>
      <c r="F72" t="str">
        <f ca="1">IFERROR(INDEX(EventScheduler[],MATCH(DATEVALUE(DateVal)&amp;DailySchedule[[#This Row],[Time]],LookUpDateAndTime,0),3),"")</f>
        <v/>
      </c>
    </row>
    <row r="73" spans="5:6">
      <c r="E73" s="4" t="str">
        <f>'Time Intervals'!E73</f>
        <v/>
      </c>
      <c r="F73" t="str">
        <f ca="1">IFERROR(INDEX(EventScheduler[],MATCH(DATEVALUE(DateVal)&amp;DailySchedule[[#This Row],[Time]],LookUpDateAndTime,0),3),"")</f>
        <v/>
      </c>
    </row>
    <row r="74" spans="5:6">
      <c r="E74" s="4" t="str">
        <f>'Time Intervals'!E74</f>
        <v/>
      </c>
      <c r="F74" t="str">
        <f ca="1">IFERROR(INDEX(EventScheduler[],MATCH(DATEVALUE(DateVal)&amp;DailySchedule[[#This Row],[Time]],LookUpDateAndTime,0),3),"")</f>
        <v/>
      </c>
    </row>
    <row r="75" spans="5:6">
      <c r="E75" s="4" t="str">
        <f>'Time Intervals'!E75</f>
        <v/>
      </c>
      <c r="F75" t="str">
        <f ca="1">IFERROR(INDEX(EventScheduler[],MATCH(DATEVALUE(DateVal)&amp;DailySchedule[[#This Row],[Time]],LookUpDateAndTime,0),3),"")</f>
        <v/>
      </c>
    </row>
  </sheetData>
  <mergeCells count="22">
    <mergeCell ref="B11:C11"/>
    <mergeCell ref="B19:C19"/>
    <mergeCell ref="B26:C26"/>
    <mergeCell ref="H4:H5"/>
    <mergeCell ref="H10:H11"/>
    <mergeCell ref="H16:H17"/>
    <mergeCell ref="H22:H23"/>
    <mergeCell ref="H27:H28"/>
    <mergeCell ref="H32:H33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B2:C6"/>
    <mergeCell ref="B7:C9"/>
  </mergeCells>
  <conditionalFormatting sqref="E3:F75">
    <cfRule type="expression" dxfId="2" priority="1">
      <formula>$E3&gt;EndTime</formula>
    </cfRule>
    <cfRule type="expression" dxfId="3" priority="2">
      <formula>$E3=EndTime</formula>
    </cfRule>
    <cfRule type="expression" dxfId="4" priority="3">
      <formula>LOWER(TRIM($F3))=ScheduleHighlight</formula>
    </cfRule>
  </conditionalFormatting>
  <dataValidations count="23">
    <dataValidation allowBlank="1" showInputMessage="1" showErrorMessage="1" prompt="Enter the activity or item to highlight in the schedule" sqref="B26:C26"/>
    <dataValidation allowBlank="1" showInputMessage="1" showErrorMessage="1" prompt="Automatically updated Event details from Event Scheduler is in column J" sqref="J2"/>
    <dataValidation allowBlank="1" showInputMessage="1" showErrorMessage="1" prompt="View schedule by day, week and add notes in this worksheet. Add events for any date in Event Scheduler worksheet. Modify schedule time and intervals in Time Intervals worksheet" sqref="A1"/>
    <dataValidation type="whole" operator="between" allowBlank="1" showInputMessage="1" showErrorMessage="1" error="Enter day value between 1 and 31" prompt="Enter a day in this cell" sqref="C17" errorStyle="warning">
      <formula1>1</formula1>
      <formula2>31</formula2>
    </dataValidation>
    <dataValidation allowBlank="1" showInputMessage="1" showErrorMessage="1" prompt="Enter Notes or To Do list in this column" sqref="M2"/>
    <dataValidation allowBlank="1" showInputMessage="1" showErrorMessage="1" prompt="Title of worksheet is in this cell. To view daily schedule, enter date in cells C13 to C17. Navigate to Event Scheduler in cell B23. Navigate to modify time &amp; intervals in cell B21" sqref="B1"/>
    <dataValidation allowBlank="1" showInputMessage="1" showErrorMessage="1" prompt="Enter the activity or item to be highlighted in the schedule, below." sqref="B25"/>
    <dataValidation allowBlank="1" showInputMessage="1" showErrorMessage="1" prompt="Automatically updated Schedule of times based on Time table definitions in the Time Intervals worksheet. A clock image is in this cell" sqref="E2"/>
    <dataValidation allowBlank="1" showInputMessage="1" showErrorMessage="1" prompt="Set the year in the cell at right" sqref="B13"/>
    <dataValidation allowBlank="1" showInputMessage="1" showErrorMessage="1" prompt="Checkboxes for ticking completed tasks are in this column. Every item in the Notes/To Do List has a checkbox in the 2nd row. For example, Note in M3 to M5 has a checkbox in L4" sqref="L2"/>
    <dataValidation allowBlank="1" showInputMessage="1" showErrorMessage="1" prompt="Automatically determined date in this cell. Events filled-in automatically in this column, based on Event Scheduler worksheet. The date defaults to today when no date is specified" sqref="F2"/>
    <dataValidation allowBlank="1" showInputMessage="1" showErrorMessage="1" prompt="Automatically updated week view with Day &amp; Date of the week in column H &amp; Event time and details in columns I &amp; J, below. A camera image and title of this week view is in this cell" sqref="H2"/>
    <dataValidation allowBlank="1" showInputMessage="1" showErrorMessage="1" prompt="Automatically updated Time from Event Scheduler is in column I" sqref="I2"/>
    <dataValidation allowBlank="1" showInputMessage="1" showErrorMessage="1" prompt="Select the month in the cell at right" sqref="B15"/>
    <dataValidation allowBlank="1" showInputMessage="1" showErrorMessage="1" prompt="Enter date, below: Year in cell C13, Month in cell C15 and Day in cell C17" sqref="B11:C11"/>
    <dataValidation allowBlank="1" showInputMessage="1" showErrorMessage="1" prompt="Enter a year in this cell" sqref="C13"/>
    <dataValidation type="list" allowBlank="1" showInputMessage="1" showErrorMessage="1" error="Select month from the entries in the list. Select CANCEL, then ALT+DOWN ARROW to pick from the dropdown list" prompt="Select a month from the drop-down list. Press ALT+DOWN ARROW then press ENTER to select a month" sqref="C15" errorStyle="warning">
      <formula1>"January, February, March, April, May, June, July, August, September, October, November, December"</formula1>
    </dataValidation>
    <dataValidation allowBlank="1" showInputMessage="1" showErrorMessage="1" prompt="Set the day in the cell at right" sqref="B17"/>
    <dataValidation allowBlank="1" showInputMessage="1" showErrorMessage="1" prompt="Modify time intervals and add event by selecting the cells below. " sqref="B19:C19"/>
    <dataValidation allowBlank="1" showInputMessage="1" showErrorMessage="1" prompt="Navigational link to Time Intervals worksheet to edit time" sqref="B21"/>
    <dataValidation allowBlank="1" showInputMessage="1" showErrorMessage="1" prompt="Navigational link to Event Scheduler worksheet to add event" sqref="B23"/>
    <dataValidation allowBlank="1" showInputMessage="1" showErrorMessage="1" prompt="Automatically updated day based on day entered in cell C17. IF cell C17 is blank, this will default to today's day." sqref="B2:C6"/>
    <dataValidation allowBlank="1" showInputMessage="1" showErrorMessage="1" prompt="Automatically determined day based on the dates entered in cells C13 to C17" sqref="B7:C9"/>
  </dataValidations>
  <hyperlinks>
    <hyperlink ref="B21" location="'Time Intervals'!A1" display="Select to edit time intervals" tooltip="Select to edit time intervals"/>
    <hyperlink ref="B23" location="'Event Scheduler'!A1" display="Select to add a new event" tooltip="Select to add a new event"/>
  </hyperlinks>
  <printOptions horizontalCentered="1"/>
  <pageMargins left="0.25" right="0.25" top="0.75" bottom="0.75" header="0.3" footer="0.3"/>
  <pageSetup paperSize="1" scale="44" orientation="landscape"/>
  <headerFooter differentFirst="1">
    <oddFooter>&amp;CPage &amp;P of &amp;N</oddFooter>
  </headerFooter>
  <ignoredErrors>
    <ignoredError sqref="I3:J3;I35;I31;I26;I21;I15;I9:J9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49992370372631"/>
    <pageSetUpPr fitToPage="1" autoPageBreaks="0"/>
  </sheetPr>
  <dimension ref="B1:H15"/>
  <sheetViews>
    <sheetView showGridLines="0" workbookViewId="0">
      <selection activeCell="A1" sqref="A1"/>
    </sheetView>
  </sheetViews>
  <sheetFormatPr defaultColWidth="9" defaultRowHeight="15" outlineLevelCol="7"/>
  <cols>
    <col min="1" max="1" width="2.66666666666667" customWidth="1"/>
    <col min="2" max="3" width="15.552380952381" customWidth="1"/>
    <col min="4" max="4" width="2.66666666666667" customWidth="1"/>
    <col min="5" max="5" width="23.552380952381" customWidth="1"/>
    <col min="6" max="6" width="20" customWidth="1"/>
    <col min="7" max="7" width="50" customWidth="1"/>
    <col min="8" max="8" width="21.6666666666667" hidden="1" customWidth="1"/>
    <col min="9" max="9" width="2.66666666666667" customWidth="1"/>
    <col min="10" max="10" width="9.1047619047619" customWidth="1"/>
  </cols>
  <sheetData>
    <row r="1" s="10" customFormat="1" ht="39.9" customHeight="1" spans="2:6">
      <c r="B1" s="11" t="s">
        <v>15</v>
      </c>
      <c r="C1"/>
      <c r="E1" s="12"/>
      <c r="F1" s="11"/>
    </row>
    <row r="2" s="10" customFormat="1" ht="27.9" customHeight="1" spans="2:8">
      <c r="B2" s="13" t="e">
        <f ca="1">DAY(DateVal)</f>
        <v>#VALUE!</v>
      </c>
      <c r="C2" s="13"/>
      <c r="E2" s="3" t="s">
        <v>16</v>
      </c>
      <c r="F2" s="3" t="s">
        <v>17</v>
      </c>
      <c r="G2" s="3" t="s">
        <v>18</v>
      </c>
      <c r="H2" s="14" t="s">
        <v>19</v>
      </c>
    </row>
    <row r="3" s="10" customFormat="1" customHeight="1" spans="2:8">
      <c r="B3" s="13"/>
      <c r="C3" s="13"/>
      <c r="E3" s="15">
        <f ca="1">TODAY()</f>
        <v>43915</v>
      </c>
      <c r="F3" s="4">
        <v>0.25</v>
      </c>
      <c r="G3" s="16" t="s">
        <v>20</v>
      </c>
      <c r="H3" s="17" t="str">
        <f ca="1">EventScheduler[[#This Row],[DATE]]&amp;"|"&amp;COUNTIF($E$3:E3,E3)</f>
        <v>43915|1</v>
      </c>
    </row>
    <row r="4" s="10" customFormat="1" customHeight="1" spans="2:8">
      <c r="B4" s="13"/>
      <c r="C4" s="13"/>
      <c r="E4" s="15">
        <f ca="1" t="shared" ref="E4:E13" si="0">TODAY()</f>
        <v>43915</v>
      </c>
      <c r="F4" s="4">
        <v>0.270833333333333</v>
      </c>
      <c r="G4" s="16" t="s">
        <v>21</v>
      </c>
      <c r="H4" s="17" t="str">
        <f ca="1">EventScheduler[[#This Row],[DATE]]&amp;"|"&amp;COUNTIF($E$3:E4,E4)</f>
        <v>43915|2</v>
      </c>
    </row>
    <row r="5" s="10" customFormat="1" customHeight="1" spans="2:8">
      <c r="B5" s="13"/>
      <c r="C5" s="13"/>
      <c r="E5" s="15">
        <f ca="1" t="shared" si="0"/>
        <v>43915</v>
      </c>
      <c r="F5" s="4">
        <v>0.3125</v>
      </c>
      <c r="G5" s="16" t="s">
        <v>22</v>
      </c>
      <c r="H5" s="17" t="str">
        <f ca="1">EventScheduler[[#This Row],[DATE]]&amp;"|"&amp;COUNTIF($E$3:E5,E5)</f>
        <v>43915|3</v>
      </c>
    </row>
    <row r="6" s="10" customFormat="1" customHeight="1" spans="2:8">
      <c r="B6" s="18" t="str">
        <f ca="1">TEXT(DateVal,"dddd")</f>
        <v>MARCH 25, 2020</v>
      </c>
      <c r="C6" s="18"/>
      <c r="E6" s="15">
        <f ca="1" t="shared" si="0"/>
        <v>43915</v>
      </c>
      <c r="F6" s="4">
        <v>0.333333333333333</v>
      </c>
      <c r="G6" s="16" t="s">
        <v>23</v>
      </c>
      <c r="H6" s="17" t="str">
        <f ca="1">EventScheduler[[#This Row],[DATE]]&amp;"|"&amp;COUNTIF($E$3:E6,E6)</f>
        <v>43915|4</v>
      </c>
    </row>
    <row r="7" s="10" customFormat="1" customHeight="1" spans="2:8">
      <c r="B7" s="18"/>
      <c r="C7" s="18"/>
      <c r="E7" s="15">
        <f ca="1" t="shared" si="0"/>
        <v>43915</v>
      </c>
      <c r="F7" s="4">
        <v>0.416666666666667</v>
      </c>
      <c r="G7" s="16" t="s">
        <v>14</v>
      </c>
      <c r="H7" s="17" t="str">
        <f ca="1">EventScheduler[[#This Row],[DATE]]&amp;"|"&amp;COUNTIF($E$3:E7,E7)</f>
        <v>43915|5</v>
      </c>
    </row>
    <row r="8" s="10" customFormat="1" ht="15.75" customHeight="1" spans="2:8">
      <c r="B8" s="19" t="str">
        <f ca="1">DateVal</f>
        <v>MARCH 25, 2020</v>
      </c>
      <c r="C8" s="19"/>
      <c r="E8" s="15">
        <f ca="1" t="shared" si="0"/>
        <v>43915</v>
      </c>
      <c r="F8" s="4">
        <v>0.5</v>
      </c>
      <c r="G8" s="16" t="s">
        <v>24</v>
      </c>
      <c r="H8" s="17" t="str">
        <f ca="1">EventScheduler[[#This Row],[DATE]]&amp;"|"&amp;COUNTIF($E$3:E8,E8)</f>
        <v>43915|6</v>
      </c>
    </row>
    <row r="9" s="10" customFormat="1" customHeight="1" spans="2:8">
      <c r="B9" s="20"/>
      <c r="C9" s="20"/>
      <c r="E9" s="15">
        <f ca="1" t="shared" si="0"/>
        <v>43915</v>
      </c>
      <c r="F9" s="4">
        <v>0.541666666666666</v>
      </c>
      <c r="G9" s="16" t="s">
        <v>25</v>
      </c>
      <c r="H9" s="17" t="str">
        <f ca="1">EventScheduler[[#This Row],[DATE]]&amp;"|"&amp;COUNTIF($E$3:E9,E9)</f>
        <v>43915|7</v>
      </c>
    </row>
    <row r="10" s="10" customFormat="1" customHeight="1" spans="2:8">
      <c r="B10" s="20" t="s">
        <v>11</v>
      </c>
      <c r="C10" s="20"/>
      <c r="E10" s="15">
        <f ca="1" t="shared" si="0"/>
        <v>43915</v>
      </c>
      <c r="F10" s="4">
        <v>0.5625</v>
      </c>
      <c r="G10" s="16" t="s">
        <v>26</v>
      </c>
      <c r="H10" s="17" t="str">
        <f ca="1">EventScheduler[[#This Row],[DATE]]&amp;"|"&amp;COUNTIF($E$3:E10,E10)</f>
        <v>43915|8</v>
      </c>
    </row>
    <row r="11" s="10" customFormat="1" customHeight="1" spans="2:8">
      <c r="B11" s="20"/>
      <c r="C11" s="20"/>
      <c r="E11" s="15">
        <f ca="1" t="shared" si="0"/>
        <v>43915</v>
      </c>
      <c r="F11" s="4">
        <v>0.625</v>
      </c>
      <c r="G11" s="16" t="s">
        <v>14</v>
      </c>
      <c r="H11" s="17" t="str">
        <f ca="1">EventScheduler[[#This Row],[DATE]]&amp;"|"&amp;COUNTIF($E$3:E11,E11)</f>
        <v>43915|9</v>
      </c>
    </row>
    <row r="12" s="10" customFormat="1" customHeight="1" spans="2:8">
      <c r="B12" s="20" t="s">
        <v>27</v>
      </c>
      <c r="C12" s="20"/>
      <c r="E12" s="15">
        <f ca="1" t="shared" si="0"/>
        <v>43915</v>
      </c>
      <c r="F12" s="4">
        <v>0.708333333333333</v>
      </c>
      <c r="G12" s="16" t="s">
        <v>28</v>
      </c>
      <c r="H12" s="17" t="str">
        <f ca="1">EventScheduler[[#This Row],[DATE]]&amp;"|"&amp;COUNTIF($E$3:E12,E12)</f>
        <v>43915|10</v>
      </c>
    </row>
    <row r="13" s="10" customFormat="1" ht="15.75" spans="2:8">
      <c r="B13" s="20"/>
      <c r="C13" s="20"/>
      <c r="E13" s="15">
        <f ca="1" t="shared" si="0"/>
        <v>43915</v>
      </c>
      <c r="F13" s="4">
        <v>0.75</v>
      </c>
      <c r="G13" s="16" t="s">
        <v>29</v>
      </c>
      <c r="H13" s="17" t="str">
        <f ca="1">EventScheduler[[#This Row],[DATE]]&amp;"|"&amp;COUNTIF($E$3:E13,E13)</f>
        <v>43915|11</v>
      </c>
    </row>
    <row r="14" s="10" customFormat="1" spans="2:8">
      <c r="B14"/>
      <c r="C14"/>
      <c r="E14" s="15">
        <f ca="1">TODAY()+1</f>
        <v>43916</v>
      </c>
      <c r="F14" s="4">
        <v>0.270833333333333</v>
      </c>
      <c r="G14" s="16" t="s">
        <v>30</v>
      </c>
      <c r="H14" s="17" t="str">
        <f ca="1">EventScheduler[[#This Row],[DATE]]&amp;"|"&amp;COUNTIF($E$3:E15,E14)</f>
        <v>43916|2</v>
      </c>
    </row>
    <row r="15" s="10" customFormat="1" spans="2:8">
      <c r="B15"/>
      <c r="C15"/>
      <c r="E15" s="15">
        <f ca="1">TODAY()+1</f>
        <v>43916</v>
      </c>
      <c r="F15" s="4">
        <v>0.3125</v>
      </c>
      <c r="G15" s="16" t="s">
        <v>22</v>
      </c>
      <c r="H15" s="17" t="str">
        <f ca="1">EventScheduler[[#This Row],[DATE]]&amp;"|"&amp;COUNTIF($E$3:E15,E15)</f>
        <v>43916|2</v>
      </c>
    </row>
  </sheetData>
  <mergeCells count="3">
    <mergeCell ref="B8:C8"/>
    <mergeCell ref="B6:C7"/>
    <mergeCell ref="B2:C5"/>
  </mergeCells>
  <dataValidations count="10">
    <dataValidation allowBlank="1" showInputMessage="1" showErrorMessage="1" prompt="Enter event time in this column. Press ALT+DOWN ARROW to open the drop-down list, then press ENTER to select time" sqref="F2"/>
    <dataValidation allowBlank="1" showInputMessage="1" showErrorMessage="1" prompt="Add events to the Scheduler table. Times in column F are defined in Time Intervals worksheet. " sqref="A1"/>
    <dataValidation allowBlank="1" showInputMessage="1" showErrorMessage="1" prompt="Automatically updated date as defined in Daily Schedule" sqref="B2;B8"/>
    <dataValidation allowBlank="1" showInputMessage="1" showErrorMessage="1" prompt="Enter date, time and description of the event in Event Scheduler table. Navigation links to Time Intervals and Daily Schedule worksheets are in cells B10 &amp; B12" sqref="B1"/>
    <dataValidation allowBlank="1" showInputMessage="1" showErrorMessage="1" prompt="Automatically determined day based on the dates defined in Daily Schedule" sqref="B6"/>
    <dataValidation allowBlank="1" showInputMessage="1" showErrorMessage="1" prompt="Enter event date in this column" sqref="E2"/>
    <dataValidation allowBlank="1" showInputMessage="1" showErrorMessage="1" prompt="Enter event description in this column" sqref="G2"/>
    <dataValidation allowBlank="1" showInputMessage="1" showErrorMessage="1" prompt="Navigational link to the Time Intervals worksheet" sqref="B10"/>
    <dataValidation allowBlank="1" showInputMessage="1" showErrorMessage="1" prompt="Navigational link to the Daily Schedule worksheet" sqref="B12"/>
    <dataValidation type="list" allowBlank="1" showInputMessage="1" showErrorMessage="1" error="Select a valid time for this event scheduler. Select CANCEL, and then press ALT+DOWN ARROW and ENTER to pick from the list" sqref="F3:F15">
      <formula1>TimesList</formula1>
    </dataValidation>
  </dataValidations>
  <hyperlinks>
    <hyperlink ref="B10" location="'Time Intervals'!A1" display="Select to edit time intervals" tooltip="Select to edit time intervals"/>
    <hyperlink ref="B12" location="'Daily Schedule'!A1" display="Select to view Daily Schedule" tooltip="Select to view Daily Schedule"/>
  </hyperlinks>
  <printOptions horizontalCentered="1"/>
  <pageMargins left="0.7" right="0.7" top="0.75" bottom="0.75" header="0.3" footer="0.3"/>
  <pageSetup paperSize="1" scale="69" fitToHeight="0" orientation="portrait"/>
  <headerFooter differentFirst="1">
    <oddFooter>&amp;CPage &amp;P of &amp;N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 autoPageBreaks="0"/>
  </sheetPr>
  <dimension ref="B1:E75"/>
  <sheetViews>
    <sheetView showGridLines="0" workbookViewId="0">
      <selection activeCell="A1" sqref="A1"/>
    </sheetView>
  </sheetViews>
  <sheetFormatPr defaultColWidth="9" defaultRowHeight="18.75" customHeight="1" outlineLevelCol="4"/>
  <cols>
    <col min="1" max="1" width="2.66666666666667" customWidth="1"/>
    <col min="2" max="3" width="16.6666666666667" customWidth="1"/>
    <col min="4" max="4" width="2.66666666666667" customWidth="1"/>
    <col min="5" max="5" width="16.4380952380952" customWidth="1"/>
  </cols>
  <sheetData>
    <row r="1" ht="39.9" customHeight="1" spans="2:2">
      <c r="B1" s="1" t="s">
        <v>31</v>
      </c>
    </row>
    <row r="2" ht="27.9" customHeight="1" spans="2:5">
      <c r="B2" s="2" t="s">
        <v>32</v>
      </c>
      <c r="C2" s="2"/>
      <c r="E2" s="3" t="s">
        <v>1</v>
      </c>
    </row>
    <row r="3" customHeight="1" spans="5:5">
      <c r="E3" s="4">
        <f>Start_time</f>
        <v>0.25</v>
      </c>
    </row>
    <row r="4" customHeight="1" spans="2:5">
      <c r="B4" s="5" t="s">
        <v>33</v>
      </c>
      <c r="C4" s="6">
        <v>0.25</v>
      </c>
      <c r="E4" s="7">
        <f t="shared" ref="E4:E35" si="0">IFERROR(IF($E3+Increment&gt;EndTime,"",$E3+Increment),"")</f>
        <v>0.260416666666667</v>
      </c>
    </row>
    <row r="5" customHeight="1" spans="5:5">
      <c r="E5" s="7">
        <f t="shared" si="0"/>
        <v>0.270833333333333</v>
      </c>
    </row>
    <row r="6" customHeight="1" spans="2:5">
      <c r="B6" s="5" t="s">
        <v>34</v>
      </c>
      <c r="C6" s="6" t="s">
        <v>35</v>
      </c>
      <c r="E6" s="7">
        <f t="shared" si="0"/>
        <v>0.28125</v>
      </c>
    </row>
    <row r="7" customHeight="1" spans="5:5">
      <c r="E7" s="7">
        <f t="shared" si="0"/>
        <v>0.291666666666667</v>
      </c>
    </row>
    <row r="8" customHeight="1" spans="2:5">
      <c r="B8" s="5" t="s">
        <v>36</v>
      </c>
      <c r="C8" s="6">
        <v>0.875</v>
      </c>
      <c r="E8" s="7">
        <f t="shared" si="0"/>
        <v>0.302083333333333</v>
      </c>
    </row>
    <row r="9" customHeight="1" spans="5:5">
      <c r="E9" s="7">
        <f t="shared" si="0"/>
        <v>0.3125</v>
      </c>
    </row>
    <row r="10" customHeight="1" spans="2:5">
      <c r="B10" s="2" t="s">
        <v>6</v>
      </c>
      <c r="C10" s="2"/>
      <c r="E10" s="7">
        <f t="shared" si="0"/>
        <v>0.322916666666667</v>
      </c>
    </row>
    <row r="11" customHeight="1" spans="5:5">
      <c r="E11" s="7">
        <f t="shared" si="0"/>
        <v>0.333333333333333</v>
      </c>
    </row>
    <row r="12" customHeight="1" spans="2:5">
      <c r="B12" s="8" t="s">
        <v>37</v>
      </c>
      <c r="E12" s="7">
        <f t="shared" si="0"/>
        <v>0.34375</v>
      </c>
    </row>
    <row r="13" customHeight="1" spans="5:5">
      <c r="E13" s="7">
        <f t="shared" si="0"/>
        <v>0.354166666666667</v>
      </c>
    </row>
    <row r="14" customHeight="1" spans="2:5">
      <c r="B14" s="8" t="s">
        <v>12</v>
      </c>
      <c r="E14" s="7">
        <f t="shared" si="0"/>
        <v>0.364583333333334</v>
      </c>
    </row>
    <row r="15" customHeight="1" spans="5:5">
      <c r="E15" s="7">
        <f t="shared" si="0"/>
        <v>0.375</v>
      </c>
    </row>
    <row r="16" customHeight="1" spans="5:5">
      <c r="E16" s="7">
        <f t="shared" si="0"/>
        <v>0.385416666666667</v>
      </c>
    </row>
    <row r="17" customHeight="1" spans="5:5">
      <c r="E17" s="9">
        <f t="shared" si="0"/>
        <v>0.395833333333334</v>
      </c>
    </row>
    <row r="18" customHeight="1" spans="5:5">
      <c r="E18" s="9">
        <f t="shared" si="0"/>
        <v>0.40625</v>
      </c>
    </row>
    <row r="19" customHeight="1" spans="5:5">
      <c r="E19" s="9">
        <f t="shared" si="0"/>
        <v>0.416666666666667</v>
      </c>
    </row>
    <row r="20" customHeight="1" spans="5:5">
      <c r="E20" s="9">
        <f t="shared" si="0"/>
        <v>0.427083333333334</v>
      </c>
    </row>
    <row r="21" customHeight="1" spans="5:5">
      <c r="E21" s="9">
        <f t="shared" si="0"/>
        <v>0.4375</v>
      </c>
    </row>
    <row r="22" customHeight="1" spans="5:5">
      <c r="E22" s="9">
        <f t="shared" si="0"/>
        <v>0.447916666666667</v>
      </c>
    </row>
    <row r="23" customHeight="1" spans="5:5">
      <c r="E23" s="9">
        <f t="shared" si="0"/>
        <v>0.458333333333334</v>
      </c>
    </row>
    <row r="24" customHeight="1" spans="5:5">
      <c r="E24" s="9">
        <f t="shared" si="0"/>
        <v>0.46875</v>
      </c>
    </row>
    <row r="25" customHeight="1" spans="5:5">
      <c r="E25" s="9">
        <f t="shared" si="0"/>
        <v>0.479166666666667</v>
      </c>
    </row>
    <row r="26" customHeight="1" spans="5:5">
      <c r="E26" s="9">
        <f t="shared" si="0"/>
        <v>0.489583333333334</v>
      </c>
    </row>
    <row r="27" customHeight="1" spans="5:5">
      <c r="E27" s="9">
        <f t="shared" si="0"/>
        <v>0.5</v>
      </c>
    </row>
    <row r="28" customHeight="1" spans="5:5">
      <c r="E28" s="9">
        <f t="shared" si="0"/>
        <v>0.510416666666667</v>
      </c>
    </row>
    <row r="29" customHeight="1" spans="5:5">
      <c r="E29" s="9">
        <f t="shared" si="0"/>
        <v>0.520833333333334</v>
      </c>
    </row>
    <row r="30" customHeight="1" spans="5:5">
      <c r="E30" s="9">
        <f t="shared" si="0"/>
        <v>0.53125</v>
      </c>
    </row>
    <row r="31" customHeight="1" spans="5:5">
      <c r="E31" s="9">
        <f t="shared" si="0"/>
        <v>0.541666666666667</v>
      </c>
    </row>
    <row r="32" customHeight="1" spans="5:5">
      <c r="E32" s="9">
        <f t="shared" si="0"/>
        <v>0.552083333333334</v>
      </c>
    </row>
    <row r="33" customHeight="1" spans="5:5">
      <c r="E33" s="9">
        <f t="shared" si="0"/>
        <v>0.5625</v>
      </c>
    </row>
    <row r="34" customHeight="1" spans="5:5">
      <c r="E34" s="9">
        <f t="shared" si="0"/>
        <v>0.572916666666667</v>
      </c>
    </row>
    <row r="35" customHeight="1" spans="5:5">
      <c r="E35" s="9">
        <f t="shared" si="0"/>
        <v>0.583333333333333</v>
      </c>
    </row>
    <row r="36" customHeight="1" spans="5:5">
      <c r="E36" s="9">
        <f t="shared" ref="E36:E67" si="1">IFERROR(IF($E35+Increment&gt;EndTime,"",$E35+Increment),"")</f>
        <v>0.59375</v>
      </c>
    </row>
    <row r="37" customHeight="1" spans="5:5">
      <c r="E37" s="9">
        <f t="shared" si="1"/>
        <v>0.604166666666667</v>
      </c>
    </row>
    <row r="38" customHeight="1" spans="5:5">
      <c r="E38" s="9">
        <f t="shared" si="1"/>
        <v>0.614583333333333</v>
      </c>
    </row>
    <row r="39" customHeight="1" spans="5:5">
      <c r="E39" s="9">
        <f t="shared" si="1"/>
        <v>0.625</v>
      </c>
    </row>
    <row r="40" customHeight="1" spans="5:5">
      <c r="E40" s="9">
        <f t="shared" si="1"/>
        <v>0.635416666666667</v>
      </c>
    </row>
    <row r="41" customHeight="1" spans="5:5">
      <c r="E41" s="9">
        <f t="shared" si="1"/>
        <v>0.645833333333333</v>
      </c>
    </row>
    <row r="42" customHeight="1" spans="5:5">
      <c r="E42" s="9">
        <f t="shared" si="1"/>
        <v>0.65625</v>
      </c>
    </row>
    <row r="43" customHeight="1" spans="5:5">
      <c r="E43" s="9">
        <f t="shared" si="1"/>
        <v>0.666666666666667</v>
      </c>
    </row>
    <row r="44" customHeight="1" spans="5:5">
      <c r="E44" s="9">
        <f t="shared" si="1"/>
        <v>0.677083333333333</v>
      </c>
    </row>
    <row r="45" customHeight="1" spans="5:5">
      <c r="E45" s="9">
        <f t="shared" si="1"/>
        <v>0.6875</v>
      </c>
    </row>
    <row r="46" customHeight="1" spans="5:5">
      <c r="E46" s="9">
        <f t="shared" si="1"/>
        <v>0.697916666666666</v>
      </c>
    </row>
    <row r="47" customHeight="1" spans="5:5">
      <c r="E47" s="9">
        <f t="shared" si="1"/>
        <v>0.708333333333333</v>
      </c>
    </row>
    <row r="48" customHeight="1" spans="5:5">
      <c r="E48" s="9">
        <f t="shared" si="1"/>
        <v>0.71875</v>
      </c>
    </row>
    <row r="49" customHeight="1" spans="5:5">
      <c r="E49" s="9">
        <f t="shared" si="1"/>
        <v>0.729166666666666</v>
      </c>
    </row>
    <row r="50" customHeight="1" spans="5:5">
      <c r="E50" s="9">
        <f t="shared" si="1"/>
        <v>0.739583333333333</v>
      </c>
    </row>
    <row r="51" customHeight="1" spans="5:5">
      <c r="E51" s="9">
        <f t="shared" si="1"/>
        <v>0.75</v>
      </c>
    </row>
    <row r="52" customHeight="1" spans="5:5">
      <c r="E52" s="9">
        <f t="shared" si="1"/>
        <v>0.760416666666666</v>
      </c>
    </row>
    <row r="53" customHeight="1" spans="5:5">
      <c r="E53" s="9">
        <f t="shared" si="1"/>
        <v>0.770833333333333</v>
      </c>
    </row>
    <row r="54" customHeight="1" spans="5:5">
      <c r="E54" s="9">
        <f t="shared" si="1"/>
        <v>0.781249999999999</v>
      </c>
    </row>
    <row r="55" customHeight="1" spans="5:5">
      <c r="E55" s="9">
        <f t="shared" si="1"/>
        <v>0.791666666666666</v>
      </c>
    </row>
    <row r="56" customHeight="1" spans="5:5">
      <c r="E56" s="9">
        <f t="shared" si="1"/>
        <v>0.802083333333333</v>
      </c>
    </row>
    <row r="57" customHeight="1" spans="5:5">
      <c r="E57" s="9">
        <f t="shared" si="1"/>
        <v>0.812499999999999</v>
      </c>
    </row>
    <row r="58" customHeight="1" spans="5:5">
      <c r="E58" s="9">
        <f t="shared" si="1"/>
        <v>0.822916666666666</v>
      </c>
    </row>
    <row r="59" customHeight="1" spans="5:5">
      <c r="E59" s="9">
        <f t="shared" si="1"/>
        <v>0.833333333333333</v>
      </c>
    </row>
    <row r="60" customHeight="1" spans="5:5">
      <c r="E60" s="9">
        <f t="shared" si="1"/>
        <v>0.843749999999999</v>
      </c>
    </row>
    <row r="61" customHeight="1" spans="5:5">
      <c r="E61" s="9">
        <f t="shared" si="1"/>
        <v>0.854166666666666</v>
      </c>
    </row>
    <row r="62" customHeight="1" spans="5:5">
      <c r="E62" s="9">
        <f t="shared" si="1"/>
        <v>0.864583333333332</v>
      </c>
    </row>
    <row r="63" customHeight="1" spans="5:5">
      <c r="E63" s="9">
        <f t="shared" si="1"/>
        <v>0.874999999999999</v>
      </c>
    </row>
    <row r="64" customHeight="1" spans="5:5">
      <c r="E64" s="9" t="str">
        <f t="shared" si="1"/>
        <v/>
      </c>
    </row>
    <row r="65" customHeight="1" spans="5:5">
      <c r="E65" s="9" t="str">
        <f t="shared" si="1"/>
        <v/>
      </c>
    </row>
    <row r="66" customHeight="1" spans="5:5">
      <c r="E66" s="9" t="str">
        <f t="shared" si="1"/>
        <v/>
      </c>
    </row>
    <row r="67" customHeight="1" spans="5:5">
      <c r="E67" s="9" t="str">
        <f t="shared" si="1"/>
        <v/>
      </c>
    </row>
    <row r="68" customHeight="1" spans="5:5">
      <c r="E68" s="9" t="str">
        <f t="shared" ref="E68:E75" si="2">IFERROR(IF($E67+Increment&gt;EndTime,"",$E67+Increment),"")</f>
        <v/>
      </c>
    </row>
    <row r="69" customHeight="1" spans="5:5">
      <c r="E69" s="9" t="str">
        <f t="shared" si="2"/>
        <v/>
      </c>
    </row>
    <row r="70" customHeight="1" spans="5:5">
      <c r="E70" s="9" t="str">
        <f t="shared" si="2"/>
        <v/>
      </c>
    </row>
    <row r="71" customHeight="1" spans="5:5">
      <c r="E71" s="9" t="str">
        <f t="shared" si="2"/>
        <v/>
      </c>
    </row>
    <row r="72" customHeight="1" spans="5:5">
      <c r="E72" s="9" t="str">
        <f t="shared" si="2"/>
        <v/>
      </c>
    </row>
    <row r="73" customHeight="1" spans="5:5">
      <c r="E73" s="9" t="str">
        <f t="shared" si="2"/>
        <v/>
      </c>
    </row>
    <row r="74" customHeight="1" spans="5:5">
      <c r="E74" s="9" t="str">
        <f t="shared" si="2"/>
        <v/>
      </c>
    </row>
    <row r="75" customHeight="1" spans="5:5">
      <c r="E75" s="9" t="str">
        <f t="shared" si="2"/>
        <v/>
      </c>
    </row>
  </sheetData>
  <mergeCells count="2">
    <mergeCell ref="B2:C2"/>
    <mergeCell ref="B10:C10"/>
  </mergeCells>
  <conditionalFormatting sqref="E3:E75">
    <cfRule type="expression" dxfId="2" priority="1">
      <formula>$E3&gt;EndTime</formula>
    </cfRule>
    <cfRule type="expression" dxfId="10" priority="2">
      <formula>$E3=EndTime</formula>
    </cfRule>
  </conditionalFormatting>
  <dataValidations count="14">
    <dataValidation allowBlank="1" showInputMessage="1" showErrorMessage="1" prompt="Define time intervals in this worksheet. Times in column E will update the schedule Column E in Daily Schedule worksheet and time options in Column F in Event Scheduler worksheet" sqref="A1"/>
    <dataValidation allowBlank="1" showErrorMessage="1" sqref="C3"/>
    <dataValidation allowBlank="1" showInputMessage="1" showErrorMessage="1" prompt="Update schedule on Daily Schedule worksheet by modifying the Time table in this worksheet. Enter start time in C4, time interval in C6 and end time in C8" sqref="B1"/>
    <dataValidation allowBlank="1" showInputMessage="1" showErrorMessage="1" prompt="To configure your schedule, update the start time, set an increment interval and an end time. The Time table in column E will update automatically" sqref="B2;C2"/>
    <dataValidation type="list" allowBlank="1" showInputMessage="1" showErrorMessage="1" error="Select  interval from the list in this cell. Select CANCEL, then press ALT+DOWN ARROW followed by ENTER to make a selection" prompt="Select an interval from the list. Press ALT+DOWN ARROW to open the drop-down list, then press ENTER to select interval" sqref="C6" errorStyle="warning">
      <formula1>"15 MIN, 30 MIN, 45 MIN, 60 MIN"</formula1>
    </dataValidation>
    <dataValidation allowBlank="1" showInputMessage="1" showErrorMessage="1" prompt="Time table is automatically updated based on the start time, interval and end time entered in cells C4 to C8 in this worksheet" sqref="E2"/>
    <dataValidation allowBlank="1" showInputMessage="1" showErrorMessage="1" prompt="Set the start time in the cell at right" sqref="B4"/>
    <dataValidation allowBlank="1" showInputMessage="1" showErrorMessage="1" prompt="Enter a start time in this cell" sqref="C4"/>
    <dataValidation allowBlank="1" showInputMessage="1" showErrorMessage="1" prompt="Set the time interval in the cell at right" sqref="B6"/>
    <dataValidation allowBlank="1" showInputMessage="1" showErrorMessage="1" prompt="Navigational link to Event Scheduler worksheet to add event" sqref="B14"/>
    <dataValidation allowBlank="1" showInputMessage="1" showErrorMessage="1" prompt="Enter an end time for the schedule in this cell" sqref="C8" errorStyle="warning"/>
    <dataValidation allowBlank="1" showInputMessage="1" showErrorMessage="1" prompt="Set the end time in the cell at right" sqref="B8"/>
    <dataValidation allowBlank="1" showInputMessage="1" showErrorMessage="1" prompt="View Daily Schedule and add Event by selecting the cells below." sqref="B10:C10"/>
    <dataValidation allowBlank="1" showInputMessage="1" showErrorMessage="1" prompt="Navigational link to the Daily Schedule" sqref="B12"/>
  </dataValidations>
  <hyperlinks>
    <hyperlink ref="B12" location="'Daily Schedule'!A1" display="Select to View Daily Schedule" tooltip="Select to View Daily Schedule"/>
    <hyperlink ref="B14" location="'Event Scheduler'!A1" display="Select to add a new event" tooltip="Select to add a new event"/>
  </hyperlinks>
  <printOptions horizontalCentered="1"/>
  <pageMargins left="0.7" right="0.7" top="0.75" bottom="0.75" header="0.3" footer="0.3"/>
  <pageSetup paperSize="1" scale="49" orientation="portrait"/>
  <headerFooter differentFirst="1">
    <oddFooter>&amp;CPage &amp;P of &amp;N</oddFooter>
  </headerFooter>
  <ignoredErrors>
    <ignoredError sqref="E3" calculatedColumn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1FCDC0B-BE17-4EFD-AAD5-1E4E9349882C}">
  <ds:schemaRefs/>
</ds:datastoreItem>
</file>

<file path=customXml/itemProps2.xml><?xml version="1.0" encoding="utf-8"?>
<ds:datastoreItem xmlns:ds="http://schemas.openxmlformats.org/officeDocument/2006/customXml" ds:itemID="{47490C6C-6B46-4DFD-9ACA-031AB2832B8C}">
  <ds:schemaRefs/>
</ds:datastoreItem>
</file>

<file path=customXml/itemProps3.xml><?xml version="1.0" encoding="utf-8"?>
<ds:datastoreItem xmlns:ds="http://schemas.openxmlformats.org/officeDocument/2006/customXml" ds:itemID="{19F07B9F-2027-487B-9D1F-78CE832B31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Daily Schedule</vt:lpstr>
      <vt:lpstr>Event Scheduler</vt:lpstr>
      <vt:lpstr>Time Intervals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2019-08-01T00:13:00Z</dcterms:created>
  <dcterms:modified xsi:type="dcterms:W3CDTF">2020-03-25T10:44:48Z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1033-11.2.0.9232</vt:lpwstr>
  </property>
</Properties>
</file>