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15"/>
  </bookViews>
  <sheets>
    <sheet name="Inventory List" sheetId="2" r:id="rId1"/>
    <sheet name="Inventory Pick List" sheetId="11" r:id="rId2"/>
    <sheet name="Bin Lookup" sheetId="9" r:id="rId3"/>
  </sheets>
  <definedNames>
    <definedName name="BinNumber">BinLookup[BIN '#]</definedName>
    <definedName name="ColumnTitle1">InventoryList[[#Headers],[SKU]]</definedName>
    <definedName name="ColumnTitle2">InventoryPickList[[#Headers],[ORDER '#]]</definedName>
    <definedName name="ColumnTitle3">BinLookup[[#Headers],[BIN '#]]</definedName>
    <definedName name="_xlnm.Print_Titles" localSheetId="2">'Bin Lookup'!$4:$4</definedName>
    <definedName name="_xlnm.Print_Titles" localSheetId="0">'Inventory List'!$4:$4</definedName>
    <definedName name="_xlnm.Print_Titles" localSheetId="1">'Inventory Pick List'!$4:$4</definedName>
    <definedName name="SKULookup">InventoryList[SKU]</definedName>
  </definedNames>
  <calcPr calcId="144525"/>
</workbook>
</file>

<file path=xl/sharedStrings.xml><?xml version="1.0" encoding="utf-8"?>
<sst xmlns="http://schemas.openxmlformats.org/spreadsheetml/2006/main" count="109" uniqueCount="65">
  <si>
    <t>INVENTORY LIST</t>
  </si>
  <si>
    <t>TOTAL INVENTORY VALUE:</t>
  </si>
  <si>
    <t>INVENTORY ITEMS:</t>
  </si>
  <si>
    <t>BIN COUNT:</t>
  </si>
  <si>
    <t>INVENTORY PICK LIST</t>
  </si>
  <si>
    <t>BIN LOOKUP</t>
  </si>
  <si>
    <t>SKU</t>
  </si>
  <si>
    <t>DESCRIPTION</t>
  </si>
  <si>
    <t>BIN #</t>
  </si>
  <si>
    <t>LOCATION</t>
  </si>
  <si>
    <t>UNIT</t>
  </si>
  <si>
    <t>QTY</t>
  </si>
  <si>
    <t>REORDER QTY</t>
  </si>
  <si>
    <t>COST</t>
  </si>
  <si>
    <t>INVENTORY VALUE</t>
  </si>
  <si>
    <t>REORDER</t>
  </si>
  <si>
    <t>SP7875</t>
  </si>
  <si>
    <t>Item 1</t>
  </si>
  <si>
    <t>T345</t>
  </si>
  <si>
    <t>Each</t>
  </si>
  <si>
    <t>TR87680</t>
  </si>
  <si>
    <t>Item 2</t>
  </si>
  <si>
    <t>MK676554</t>
  </si>
  <si>
    <t>Item 3</t>
  </si>
  <si>
    <t>T5789</t>
  </si>
  <si>
    <t>YE98767</t>
  </si>
  <si>
    <t>Item 4</t>
  </si>
  <si>
    <t>T9876</t>
  </si>
  <si>
    <t>Box (10 ct)</t>
  </si>
  <si>
    <t>XR23423</t>
  </si>
  <si>
    <t>Item 5</t>
  </si>
  <si>
    <t>T098</t>
  </si>
  <si>
    <t>PW98762</t>
  </si>
  <si>
    <t>Item 6</t>
  </si>
  <si>
    <t>BM87684</t>
  </si>
  <si>
    <t>Item 7</t>
  </si>
  <si>
    <t>T349</t>
  </si>
  <si>
    <t>BH67655</t>
  </si>
  <si>
    <t>Item 8</t>
  </si>
  <si>
    <t>WT98768</t>
  </si>
  <si>
    <t>Item 9</t>
  </si>
  <si>
    <t>T9875</t>
  </si>
  <si>
    <t>Package (5 ct)</t>
  </si>
  <si>
    <t>TS3456</t>
  </si>
  <si>
    <t>Item 10</t>
  </si>
  <si>
    <t>WDG123</t>
  </si>
  <si>
    <t>Item 11</t>
  </si>
  <si>
    <t>ORDER #</t>
  </si>
  <si>
    <t>PICK QTY</t>
  </si>
  <si>
    <t>QTY AVAILABLE</t>
  </si>
  <si>
    <t>ITEM DESCRIPTION</t>
  </si>
  <si>
    <t>TP001-1</t>
  </si>
  <si>
    <t>WIDTH</t>
  </si>
  <si>
    <t>HEIGHT</t>
  </si>
  <si>
    <t>LENGTH</t>
  </si>
  <si>
    <t>Large bin</t>
  </si>
  <si>
    <t>Row 2, slot 1</t>
  </si>
  <si>
    <t>Small bin</t>
  </si>
  <si>
    <t>Row 1, slot 1</t>
  </si>
  <si>
    <t>Row 3, slot 2</t>
  </si>
  <si>
    <t>Medium bin</t>
  </si>
  <si>
    <t>Row 3, slot 1</t>
  </si>
  <si>
    <t>Row 1, slot 2</t>
  </si>
  <si>
    <t>Row 4, slot 5</t>
  </si>
  <si>
    <t>Row 2, slot 2</t>
  </si>
</sst>
</file>

<file path=xl/styles.xml><?xml version="1.0" encoding="utf-8"?>
<styleSheet xmlns="http://schemas.openxmlformats.org/spreadsheetml/2006/main">
  <numFmts count="9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&quot;Reorder&quot;;&quot;&quot;;&quot;&quot;"/>
    <numFmt numFmtId="180" formatCode="_-&quot;Rp&quot;* #,##0_-;\-&quot;Rp&quot;* #,##0_-;_-&quot;Rp&quot;* &quot;-&quot;??_-;_-@_-"/>
    <numFmt numFmtId="181" formatCode="&quot;$&quot;#,##0.00_);\(&quot;$&quot;#,##0.00\)"/>
    <numFmt numFmtId="182" formatCode="&quot;Pick List was cleared&quot;;&quot;&quot;;&quot;Pick List was not cleared&quot;"/>
    <numFmt numFmtId="183" formatCode="&quot;&quot;;&quot;&quot;;&quot;Clear Pick List Selected in B2&quot;"/>
    <numFmt numFmtId="184" formatCode="&quot;$&quot;#,##0.00"/>
  </numFmts>
  <fonts count="23">
    <font>
      <sz val="11"/>
      <color theme="3" tint="0.149937437055574"/>
      <name val="Franklin Gothic Medium"/>
      <charset val="134"/>
      <scheme val="minor"/>
    </font>
    <font>
      <b/>
      <sz val="26"/>
      <color theme="3" tint="0.14996795556505"/>
      <name val="Franklin Gothic Medium"/>
      <charset val="134"/>
      <scheme val="major"/>
    </font>
    <font>
      <sz val="11"/>
      <color theme="0"/>
      <name val="Franklin Gothic Medium"/>
      <charset val="134"/>
      <scheme val="minor"/>
    </font>
    <font>
      <i/>
      <sz val="10"/>
      <color theme="1"/>
      <name val="Franklin Gothic Medium"/>
      <charset val="134"/>
      <scheme val="minor"/>
    </font>
    <font>
      <sz val="11"/>
      <color theme="0"/>
      <name val="Franklin Gothic Medium"/>
      <charset val="134"/>
      <scheme val="major"/>
    </font>
    <font>
      <sz val="11"/>
      <color theme="3"/>
      <name val="Franklin Gothic Medium"/>
      <charset val="134"/>
      <scheme val="major"/>
    </font>
    <font>
      <sz val="16"/>
      <color theme="4" tint="-0.499984740745262"/>
      <name val="Franklin Gothic Medium"/>
      <charset val="134"/>
      <scheme val="major"/>
    </font>
    <font>
      <sz val="11"/>
      <color theme="3" tint="0.149906918546098"/>
      <name val="Franklin Gothic Medium"/>
      <charset val="134"/>
      <scheme val="minor"/>
    </font>
    <font>
      <sz val="11"/>
      <color theme="4" tint="-0.499984740745262"/>
      <name val="Franklin Gothic Medium"/>
      <charset val="134"/>
      <scheme val="minor"/>
    </font>
    <font>
      <sz val="11"/>
      <color theme="1"/>
      <name val="Franklin Gothic Medium"/>
      <charset val="0"/>
      <scheme val="minor"/>
    </font>
    <font>
      <sz val="11"/>
      <color rgb="FFFF0000"/>
      <name val="Franklin Gothic Medium"/>
      <charset val="0"/>
      <scheme val="minor"/>
    </font>
    <font>
      <sz val="11"/>
      <color theme="0"/>
      <name val="Franklin Gothic Medium"/>
      <charset val="0"/>
      <scheme val="minor"/>
    </font>
    <font>
      <sz val="11"/>
      <color theme="1"/>
      <name val="Franklin Gothic Medium"/>
      <charset val="134"/>
      <scheme val="minor"/>
    </font>
    <font>
      <b/>
      <sz val="11"/>
      <color rgb="FF3F3F3F"/>
      <name val="Franklin Gothic Medium"/>
      <charset val="0"/>
      <scheme val="minor"/>
    </font>
    <font>
      <sz val="11"/>
      <color rgb="FF006100"/>
      <name val="Franklin Gothic Medium"/>
      <charset val="0"/>
      <scheme val="minor"/>
    </font>
    <font>
      <sz val="11"/>
      <color rgb="FF9C6500"/>
      <name val="Franklin Gothic Medium"/>
      <charset val="0"/>
      <scheme val="minor"/>
    </font>
    <font>
      <i/>
      <sz val="11"/>
      <color rgb="FF7F7F7F"/>
      <name val="Franklin Gothic Medium"/>
      <charset val="0"/>
      <scheme val="minor"/>
    </font>
    <font>
      <b/>
      <sz val="11"/>
      <color rgb="FFFA7D00"/>
      <name val="Franklin Gothic Medium"/>
      <charset val="0"/>
      <scheme val="minor"/>
    </font>
    <font>
      <b/>
      <sz val="11"/>
      <color rgb="FFFFFFFF"/>
      <name val="Franklin Gothic Medium"/>
      <charset val="0"/>
      <scheme val="minor"/>
    </font>
    <font>
      <b/>
      <sz val="11"/>
      <color theme="1"/>
      <name val="Franklin Gothic Medium"/>
      <charset val="134"/>
      <scheme val="minor"/>
    </font>
    <font>
      <sz val="11"/>
      <color rgb="FF9C0006"/>
      <name val="Franklin Gothic Medium"/>
      <charset val="0"/>
      <scheme val="minor"/>
    </font>
    <font>
      <sz val="11"/>
      <color theme="3"/>
      <name val="Franklin Gothic Medium"/>
      <charset val="134"/>
      <scheme val="minor"/>
    </font>
    <font>
      <sz val="11"/>
      <color rgb="FF3F3F76"/>
      <name val="Franklin Gothic Medium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</borders>
  <cellStyleXfs count="55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 applyNumberFormat="0" applyProtection="0">
      <alignment horizontal="center"/>
    </xf>
    <xf numFmtId="0" fontId="11" fillId="5" borderId="0" applyNumberFormat="0" applyBorder="0" applyAlignment="0" applyProtection="0">
      <alignment vertical="center"/>
    </xf>
    <xf numFmtId="0" fontId="8" fillId="0" borderId="0" applyNumberFormat="0" applyProtection="0">
      <alignment horizontal="center"/>
    </xf>
    <xf numFmtId="0" fontId="18" fillId="12" borderId="4" applyNumberFormat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5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1" applyNumberFormat="0" applyFill="0" applyAlignment="0" applyProtection="0"/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Protection="0">
      <alignment horizontal="left" vertical="center" indent="1"/>
    </xf>
    <xf numFmtId="0" fontId="2" fillId="0" borderId="0" applyNumberFormat="0" applyFill="0" applyBorder="0">
      <alignment horizontal="center"/>
    </xf>
    <xf numFmtId="0" fontId="21" fillId="0" borderId="1" applyNumberFormat="0" applyFill="0" applyAlignment="0" applyProtection="0"/>
    <xf numFmtId="0" fontId="21" fillId="0" borderId="0" applyNumberFormat="0" applyFill="0" applyBorder="0" applyAlignment="0" applyProtection="0"/>
    <xf numFmtId="0" fontId="22" fillId="25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" fillId="2" borderId="0" applyNumberFormat="0" applyProtection="0">
      <alignment horizontal="right" indent="1"/>
    </xf>
    <xf numFmtId="0" fontId="19" fillId="0" borderId="6" applyNumberFormat="0" applyFill="0" applyAlignment="0" applyProtection="0"/>
    <xf numFmtId="0" fontId="20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Protection="0">
      <alignment horizontal="left" vertical="top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7" fillId="0" borderId="0">
      <alignment horizontal="center" vertical="center"/>
    </xf>
    <xf numFmtId="1" fontId="0" fillId="0" borderId="0">
      <alignment horizontal="center" vertical="center"/>
    </xf>
    <xf numFmtId="0" fontId="0" fillId="0" borderId="0">
      <alignment horizontal="left" vertical="center" wrapText="1" indent="1"/>
    </xf>
    <xf numFmtId="181" fontId="0" fillId="0" borderId="0">
      <alignment horizontal="right" vertical="center"/>
    </xf>
  </cellStyleXfs>
  <cellXfs count="20">
    <xf numFmtId="0" fontId="0" fillId="0" borderId="0" xfId="0">
      <alignment vertical="center"/>
    </xf>
    <xf numFmtId="0" fontId="1" fillId="0" borderId="1" xfId="16"/>
    <xf numFmtId="0" fontId="1" fillId="0" borderId="1" xfId="16" applyAlignment="1">
      <alignment vertical="center"/>
    </xf>
    <xf numFmtId="0" fontId="2" fillId="0" borderId="0" xfId="19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/>
    </xf>
    <xf numFmtId="0" fontId="0" fillId="0" borderId="0" xfId="53">
      <alignment horizontal="left" vertical="center" wrapText="1" indent="1"/>
    </xf>
    <xf numFmtId="0" fontId="0" fillId="0" borderId="0" xfId="53" applyFont="1">
      <alignment horizontal="left" vertical="center" wrapText="1" indent="1"/>
    </xf>
    <xf numFmtId="1" fontId="0" fillId="0" borderId="0" xfId="52">
      <alignment horizontal="center" vertical="center"/>
    </xf>
    <xf numFmtId="0" fontId="1" fillId="0" borderId="1" xfId="16" applyAlignment="1"/>
    <xf numFmtId="183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4" fillId="2" borderId="0" xfId="18">
      <alignment horizontal="left" vertical="center" indent="1"/>
    </xf>
    <xf numFmtId="0" fontId="5" fillId="0" borderId="0" xfId="11"/>
    <xf numFmtId="0" fontId="5" fillId="0" borderId="0" xfId="11" applyAlignment="1"/>
    <xf numFmtId="184" fontId="6" fillId="0" borderId="0" xfId="43" applyNumberFormat="1">
      <alignment horizontal="left" vertical="top"/>
    </xf>
    <xf numFmtId="0" fontId="6" fillId="0" borderId="0" xfId="43">
      <alignment horizontal="left" vertical="top"/>
    </xf>
    <xf numFmtId="181" fontId="0" fillId="0" borderId="0" xfId="54">
      <alignment horizontal="right" vertical="center"/>
    </xf>
    <xf numFmtId="179" fontId="7" fillId="0" borderId="0" xfId="51">
      <alignment horizontal="center" vertical="center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zHide navigation link text" xfId="19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Total counts" xfId="43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Flag Column" xfId="51"/>
    <cellStyle name="Table details center aligned" xfId="52"/>
    <cellStyle name="Table details left aligned" xfId="53"/>
    <cellStyle name="Table details right aligned" xfId="54"/>
  </cellStyles>
  <dxfs count="31"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</font>
    </dxf>
    <dxf>
      <fill>
        <patternFill patternType="solid">
          <bgColor theme="5" tint="0.599963377788629"/>
        </patternFill>
      </fill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 patternType="solid">
          <bgColor theme="2" tint="-0.0499893185216834"/>
        </patternFill>
      </fill>
    </dxf>
    <dxf>
      <fill>
        <patternFill patternType="solid"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</dxfs>
  <tableStyles count="1" defaultTableStyle="Warehouse Inventory" defaultPivotStyle="PivotStyleMedium2">
    <tableStyle name="Warehouse Inventory" pivot="0" count="4">
      <tableStyleElement type="wholeTable" dxfId="30"/>
      <tableStyleElement type="headerRow" dxfId="29"/>
      <tableStyleElement type="lastColumn" dxfId="28"/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Bin Lookup'!A1"/><Relationship Id="rId1" Type="http://schemas.openxmlformats.org/officeDocument/2006/relationships/hyperlink" Target="#'Inventory Pick Lis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Warehouse Inventory Lis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Warehouse Inventory List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3429</xdr:colOff>
      <xdr:row>1</xdr:row>
      <xdr:rowOff>57149</xdr:rowOff>
    </xdr:from>
    <xdr:to>
      <xdr:col>4</xdr:col>
      <xdr:colOff>1740789</xdr:colOff>
      <xdr:row>1</xdr:row>
      <xdr:rowOff>285749</xdr:rowOff>
    </xdr:to>
    <xdr:sp>
      <xdr:nvSpPr>
        <xdr:cNvPr id="11" name="Inventory List" descr="Navigation shape to view the Inventory Pick List">
          <a:hlinkClick xmlns:r="http://schemas.openxmlformats.org/officeDocument/2006/relationships" r:id="rId1"/>
        </xdr:cNvPr>
        <xdr:cNvSpPr/>
      </xdr:nvSpPr>
      <xdr:spPr>
        <a:xfrm>
          <a:off x="5508625" y="742315"/>
          <a:ext cx="1737360" cy="228600"/>
        </a:xfrm>
        <a:prstGeom prst="homePlate">
          <a:avLst/>
        </a:prstGeom>
        <a:solidFill>
          <a:schemeClr val="accent1">
            <a:lumMod val="50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INVENTORY</a:t>
          </a:r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PICK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LIST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5</xdr:col>
      <xdr:colOff>51054</xdr:colOff>
      <xdr:row>1</xdr:row>
      <xdr:rowOff>57149</xdr:rowOff>
    </xdr:from>
    <xdr:to>
      <xdr:col>5</xdr:col>
      <xdr:colOff>1788414</xdr:colOff>
      <xdr:row>1</xdr:row>
      <xdr:rowOff>285749</xdr:rowOff>
    </xdr:to>
    <xdr:sp>
      <xdr:nvSpPr>
        <xdr:cNvPr id="12" name="Inventory List" descr="Navigation shape to view Bin Lookup">
          <a:hlinkClick xmlns:r="http://schemas.openxmlformats.org/officeDocument/2006/relationships" r:id="rId2"/>
        </xdr:cNvPr>
        <xdr:cNvSpPr/>
      </xdr:nvSpPr>
      <xdr:spPr>
        <a:xfrm>
          <a:off x="7366000" y="742315"/>
          <a:ext cx="1737360" cy="228600"/>
        </a:xfrm>
        <a:prstGeom prst="homePlate">
          <a:avLst/>
        </a:prstGeom>
        <a:solidFill>
          <a:schemeClr val="accent1">
            <a:lumMod val="50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BIN</a:t>
          </a:r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LOOKUP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76199</xdr:colOff>
      <xdr:row>1</xdr:row>
      <xdr:rowOff>66675</xdr:rowOff>
    </xdr:from>
    <xdr:to>
      <xdr:col>2</xdr:col>
      <xdr:colOff>1813559</xdr:colOff>
      <xdr:row>1</xdr:row>
      <xdr:rowOff>295275</xdr:rowOff>
    </xdr:to>
    <xdr:sp>
      <xdr:nvSpPr>
        <xdr:cNvPr id="3" name="Inventory List" descr="Select to view Inventory List">
          <a:hlinkClick xmlns:r="http://schemas.openxmlformats.org/officeDocument/2006/relationships" r:id="rId1"/>
        </xdr:cNvPr>
        <xdr:cNvSpPr/>
      </xdr:nvSpPr>
      <xdr:spPr>
        <a:xfrm flipH="1">
          <a:off x="2018665" y="752475"/>
          <a:ext cx="1737360" cy="228600"/>
        </a:xfrm>
        <a:prstGeom prst="homePlate">
          <a:avLst/>
        </a:prstGeom>
        <a:solidFill>
          <a:schemeClr val="accent1">
            <a:lumMod val="50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INVENTORY</a:t>
          </a:r>
          <a:r>
            <a:rPr lang="en-US" sz="100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LIST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1</xdr:col>
      <xdr:colOff>28574</xdr:colOff>
      <xdr:row>1</xdr:row>
      <xdr:rowOff>76200</xdr:rowOff>
    </xdr:from>
    <xdr:to>
      <xdr:col>1</xdr:col>
      <xdr:colOff>1765934</xdr:colOff>
      <xdr:row>1</xdr:row>
      <xdr:rowOff>304800</xdr:rowOff>
    </xdr:to>
    <xdr:sp macro="[0]!ClearPickList">
      <xdr:nvSpPr>
        <xdr:cNvPr id="5" name="Inventory List" descr="Select to clear pick list"/>
        <xdr:cNvSpPr/>
      </xdr:nvSpPr>
      <xdr:spPr>
        <a:xfrm flipH="1">
          <a:off x="189865" y="762000"/>
          <a:ext cx="1737360" cy="228600"/>
        </a:xfrm>
        <a:prstGeom prst="homePlate">
          <a:avLst/>
        </a:prstGeom>
        <a:solidFill>
          <a:schemeClr val="accent1">
            <a:lumMod val="50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CLEAR</a:t>
          </a:r>
          <a:r>
            <a:rPr lang="en-US" sz="100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PIC</a:t>
          </a:r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K</a:t>
          </a:r>
          <a:r>
            <a:rPr lang="en-US" sz="1000" baseline="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LIST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</xdr:colOff>
      <xdr:row>1</xdr:row>
      <xdr:rowOff>66675</xdr:rowOff>
    </xdr:from>
    <xdr:to>
      <xdr:col>1</xdr:col>
      <xdr:colOff>1765935</xdr:colOff>
      <xdr:row>1</xdr:row>
      <xdr:rowOff>295275</xdr:rowOff>
    </xdr:to>
    <xdr:sp>
      <xdr:nvSpPr>
        <xdr:cNvPr id="2" name="Inventory List" descr="Select to view Inventory List">
          <a:hlinkClick xmlns:r="http://schemas.openxmlformats.org/officeDocument/2006/relationships" r:id="rId1"/>
        </xdr:cNvPr>
        <xdr:cNvSpPr/>
      </xdr:nvSpPr>
      <xdr:spPr>
        <a:xfrm flipH="1">
          <a:off x="190500" y="752475"/>
          <a:ext cx="1737360" cy="228600"/>
        </a:xfrm>
        <a:prstGeom prst="homePlate">
          <a:avLst/>
        </a:prstGeom>
        <a:solidFill>
          <a:schemeClr val="accent1">
            <a:lumMod val="50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INVENTORY</a:t>
          </a:r>
          <a:r>
            <a:rPr lang="en-US" sz="1000">
              <a:solidFill>
                <a:schemeClr val="lt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LIST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InventoryList" displayName="InventoryList" ref="B4:K15">
  <autoFilter ref="B4:K15"/>
  <sortState ref="B4:K15">
    <sortCondition ref="C2:C12"/>
  </sortState>
  <tableColumns count="10">
    <tableColumn id="1" name="SKU" totalsRowLabel="Totals" dataDxfId="0"/>
    <tableColumn id="2" name="DESCRIPTION" dataDxfId="1"/>
    <tableColumn id="3" name="BIN #" dataDxfId="2"/>
    <tableColumn id="4" name="LOCATION" dataDxfId="3"/>
    <tableColumn id="5" name="UNIT" dataDxfId="4"/>
    <tableColumn id="6" name="QTY" dataDxfId="5"/>
    <tableColumn id="8" name="REORDER QTY" dataDxfId="6"/>
    <tableColumn id="7" name="COST" dataDxfId="7"/>
    <tableColumn id="10" name="INVENTORY VALUE" dataDxfId="8"/>
    <tableColumn id="9" name="REORDER" dataDxfId="9"/>
  </tableColumns>
  <tableStyleInfo name="Warehouse Inventory" showFirstColumn="0" showLastColumn="0" showRowStripes="1" showColumnStripes="0"/>
</table>
</file>

<file path=xl/tables/table2.xml><?xml version="1.0" encoding="utf-8"?>
<table xmlns="http://schemas.openxmlformats.org/spreadsheetml/2006/main" id="4" name="InventoryPickList" displayName="InventoryPickList" ref="B4:I9" totalsRowShown="0">
  <autoFilter ref="B4:I9"/>
  <sortState ref="B4:I9">
    <sortCondition ref="I2:I7"/>
  </sortState>
  <tableColumns count="8">
    <tableColumn id="9" name="ORDER #" dataDxfId="12"/>
    <tableColumn id="1" name="SKU" dataDxfId="13"/>
    <tableColumn id="6" name="PICK QTY" dataDxfId="14"/>
    <tableColumn id="7" name="QTY AVAILABLE" dataDxfId="15"/>
    <tableColumn id="2" name="ITEM DESCRIPTION" dataDxfId="16"/>
    <tableColumn id="8" name="UNIT" dataDxfId="17"/>
    <tableColumn id="3" name="BIN #" dataDxfId="18"/>
    <tableColumn id="4" name="LOCATION" dataDxfId="19"/>
  </tableColumns>
  <tableStyleInfo name="Warehouse Inventory" showFirstColumn="0" showLastColumn="0" showRowStripes="1" showColumnStripes="0"/>
</table>
</file>

<file path=xl/tables/table3.xml><?xml version="1.0" encoding="utf-8"?>
<table xmlns="http://schemas.openxmlformats.org/spreadsheetml/2006/main" id="3" name="BinLookup" displayName="BinLookup" ref="B4:G11">
  <autoFilter ref="B4:G11"/>
  <tableColumns count="6">
    <tableColumn id="1" name="BIN #" totalsRowLabel="Total" dataDxfId="21"/>
    <tableColumn id="2" name="DESCRIPTION" dataDxfId="22"/>
    <tableColumn id="6" name="LOCATION" dataDxfId="23"/>
    <tableColumn id="3" name="WIDTH" dataDxfId="24"/>
    <tableColumn id="4" name="HEIGHT" dataDxfId="25"/>
    <tableColumn id="5" name="LENGTH" totalsRowFunction="sum" dataDxfId="26"/>
  </tableColumns>
  <tableStyleInfo name="Warehouse Inventory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arehouse Invento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DB068"/>
      </a:accent1>
      <a:accent2>
        <a:srgbClr val="E1C049"/>
      </a:accent2>
      <a:accent3>
        <a:srgbClr val="77CACD"/>
      </a:accent3>
      <a:accent4>
        <a:srgbClr val="EB862D"/>
      </a:accent4>
      <a:accent5>
        <a:srgbClr val="9062A7"/>
      </a:accent5>
      <a:accent6>
        <a:srgbClr val="EB8688"/>
      </a:accent6>
      <a:hlink>
        <a:srgbClr val="13CACD"/>
      </a:hlink>
      <a:folHlink>
        <a:srgbClr val="9062A7"/>
      </a:folHlink>
    </a:clrScheme>
    <a:fontScheme name="Warehouse Inventory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tInventoryList">
    <tabColor theme="4"/>
    <pageSetUpPr fitToPage="1" autoPageBreaks="0"/>
  </sheetPr>
  <dimension ref="B1:K15"/>
  <sheetViews>
    <sheetView showGridLines="0" tabSelected="1" workbookViewId="0">
      <selection activeCell="C8" sqref="C8"/>
    </sheetView>
  </sheetViews>
  <sheetFormatPr defaultColWidth="9" defaultRowHeight="30" customHeight="1"/>
  <cols>
    <col min="1" max="1" width="1.88888888888889" customWidth="1"/>
    <col min="2" max="2" width="20.7777777777778" customWidth="1"/>
    <col min="3" max="3" width="27.4444444444444" customWidth="1"/>
    <col min="4" max="4" width="14.1111111111111" customWidth="1"/>
    <col min="5" max="5" width="21.1111111111111" customWidth="1"/>
    <col min="6" max="6" width="21.7777777777778" customWidth="1"/>
    <col min="7" max="7" width="9.44444444444444" customWidth="1"/>
    <col min="8" max="8" width="15.6666666666667" customWidth="1"/>
    <col min="9" max="9" width="11.8888888888889" customWidth="1"/>
    <col min="10" max="10" width="18.6666666666667" customWidth="1"/>
    <col min="11" max="11" width="13.3333333333333" customWidth="1"/>
    <col min="12" max="13" width="16.1111111111111" customWidth="1"/>
    <col min="14" max="14" width="11.4444444444444" customWidth="1"/>
  </cols>
  <sheetData>
    <row r="1" ht="54" customHeight="1" spans="2:11">
      <c r="B1" s="10" t="s">
        <v>0</v>
      </c>
      <c r="C1" s="10"/>
      <c r="D1" s="10"/>
      <c r="E1" s="2"/>
      <c r="F1" s="2"/>
      <c r="G1" s="2"/>
      <c r="H1" s="2"/>
      <c r="I1" s="2"/>
      <c r="J1" s="2"/>
      <c r="K1" s="2"/>
    </row>
    <row r="2" ht="24.95" customHeight="1" spans="2:6">
      <c r="B2" s="14" t="s">
        <v>1</v>
      </c>
      <c r="C2" s="15" t="s">
        <v>2</v>
      </c>
      <c r="D2" s="14" t="s">
        <v>3</v>
      </c>
      <c r="E2" s="3" t="s">
        <v>4</v>
      </c>
      <c r="F2" s="3" t="s">
        <v>5</v>
      </c>
    </row>
    <row r="3" customHeight="1" spans="2:4">
      <c r="B3" s="16">
        <f>SUM(InventoryList[INVENTORY VALUE])</f>
        <v>4649</v>
      </c>
      <c r="C3" s="17">
        <f>COUNTA(InventoryList[DESCRIPTION])</f>
        <v>11</v>
      </c>
      <c r="D3" s="17">
        <f>SUMPRODUCT((1/COUNTIF(InventoryList[BIN '#],InventoryList[BIN '#]&amp;"")))</f>
        <v>6</v>
      </c>
    </row>
    <row r="4" ht="17.1" customHeight="1" spans="2:11"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</row>
    <row r="5" customHeight="1" spans="2:11">
      <c r="B5" s="7" t="s">
        <v>16</v>
      </c>
      <c r="C5" s="7" t="s">
        <v>17</v>
      </c>
      <c r="D5" s="7" t="s">
        <v>18</v>
      </c>
      <c r="E5" s="7" t="str">
        <f>IFERROR(VLOOKUP(InventoryList[[#This Row],[BIN '#]],BinLookup[],3,FALSE),"")</f>
        <v>Row 2, slot 1</v>
      </c>
      <c r="F5" s="7" t="s">
        <v>19</v>
      </c>
      <c r="G5" s="9">
        <v>20</v>
      </c>
      <c r="H5" s="9">
        <v>10</v>
      </c>
      <c r="I5" s="18">
        <v>30</v>
      </c>
      <c r="J5" s="18">
        <f>InventoryList[[#This Row],[QTY]]*InventoryList[[#This Row],[COST]]</f>
        <v>600</v>
      </c>
      <c r="K5" s="19">
        <f>IFERROR(IF(InventoryList[[#This Row],[QTY]]&lt;=InventoryList[[#This Row],[REORDER QTY]],1,0),0)</f>
        <v>0</v>
      </c>
    </row>
    <row r="6" customHeight="1" spans="2:11">
      <c r="B6" s="7" t="s">
        <v>20</v>
      </c>
      <c r="C6" s="7" t="s">
        <v>21</v>
      </c>
      <c r="D6" s="7" t="s">
        <v>18</v>
      </c>
      <c r="E6" s="7" t="str">
        <f>IFERROR(VLOOKUP(InventoryList[[#This Row],[BIN '#]],BinLookup[],3,FALSE),"")</f>
        <v>Row 2, slot 1</v>
      </c>
      <c r="F6" s="7" t="s">
        <v>19</v>
      </c>
      <c r="G6" s="9">
        <v>30</v>
      </c>
      <c r="H6" s="9">
        <v>15</v>
      </c>
      <c r="I6" s="18">
        <v>40</v>
      </c>
      <c r="J6" s="18">
        <f>InventoryList[[#This Row],[QTY]]*InventoryList[[#This Row],[COST]]</f>
        <v>1200</v>
      </c>
      <c r="K6" s="19">
        <f>IFERROR(IF(InventoryList[[#This Row],[QTY]]&lt;=InventoryList[[#This Row],[REORDER QTY]],1,0),0)</f>
        <v>0</v>
      </c>
    </row>
    <row r="7" customHeight="1" spans="2:11">
      <c r="B7" s="7" t="s">
        <v>22</v>
      </c>
      <c r="C7" s="7" t="s">
        <v>23</v>
      </c>
      <c r="D7" s="7" t="s">
        <v>24</v>
      </c>
      <c r="E7" s="7" t="str">
        <f>IFERROR(VLOOKUP(InventoryList[[#This Row],[BIN '#]],BinLookup[],3,FALSE),"")</f>
        <v>Row 1, slot 1</v>
      </c>
      <c r="F7" s="7" t="s">
        <v>19</v>
      </c>
      <c r="G7" s="9">
        <v>10</v>
      </c>
      <c r="H7" s="9">
        <v>5</v>
      </c>
      <c r="I7" s="18">
        <v>5</v>
      </c>
      <c r="J7" s="18">
        <f>InventoryList[[#This Row],[QTY]]*InventoryList[[#This Row],[COST]]</f>
        <v>50</v>
      </c>
      <c r="K7" s="19">
        <f>IFERROR(IF(InventoryList[[#This Row],[QTY]]&lt;=InventoryList[[#This Row],[REORDER QTY]],1,0),0)</f>
        <v>0</v>
      </c>
    </row>
    <row r="8" customHeight="1" spans="2:11">
      <c r="B8" s="7" t="s">
        <v>25</v>
      </c>
      <c r="C8" s="7" t="s">
        <v>26</v>
      </c>
      <c r="D8" s="7" t="s">
        <v>27</v>
      </c>
      <c r="E8" s="7" t="str">
        <f>IFERROR(VLOOKUP(InventoryList[[#This Row],[BIN '#]],BinLookup[],3,FALSE),"")</f>
        <v>Row 3, slot 2</v>
      </c>
      <c r="F8" s="7" t="s">
        <v>28</v>
      </c>
      <c r="G8" s="9">
        <v>40</v>
      </c>
      <c r="H8" s="9">
        <v>10</v>
      </c>
      <c r="I8" s="18">
        <v>15</v>
      </c>
      <c r="J8" s="18">
        <f>InventoryList[[#This Row],[QTY]]*InventoryList[[#This Row],[COST]]</f>
        <v>600</v>
      </c>
      <c r="K8" s="19">
        <f>IFERROR(IF(InventoryList[[#This Row],[QTY]]&lt;=InventoryList[[#This Row],[REORDER QTY]],1,0),0)</f>
        <v>0</v>
      </c>
    </row>
    <row r="9" customHeight="1" spans="2:11">
      <c r="B9" s="7" t="s">
        <v>29</v>
      </c>
      <c r="C9" s="7" t="s">
        <v>30</v>
      </c>
      <c r="D9" s="7" t="s">
        <v>31</v>
      </c>
      <c r="E9" s="7" t="str">
        <f>IFERROR(VLOOKUP(InventoryList[[#This Row],[BIN '#]],BinLookup[],3,FALSE),"")</f>
        <v>Row 3, slot 1</v>
      </c>
      <c r="F9" s="7" t="s">
        <v>19</v>
      </c>
      <c r="G9" s="9">
        <v>12</v>
      </c>
      <c r="H9" s="9">
        <v>10</v>
      </c>
      <c r="I9" s="18">
        <v>26</v>
      </c>
      <c r="J9" s="18">
        <f>InventoryList[[#This Row],[QTY]]*InventoryList[[#This Row],[COST]]</f>
        <v>312</v>
      </c>
      <c r="K9" s="19">
        <f>IFERROR(IF(InventoryList[[#This Row],[QTY]]&lt;=InventoryList[[#This Row],[REORDER QTY]],1,0),0)</f>
        <v>0</v>
      </c>
    </row>
    <row r="10" customHeight="1" spans="2:11">
      <c r="B10" s="7" t="s">
        <v>32</v>
      </c>
      <c r="C10" s="7" t="s">
        <v>33</v>
      </c>
      <c r="D10" s="7" t="s">
        <v>18</v>
      </c>
      <c r="E10" s="7" t="str">
        <f>IFERROR(VLOOKUP(InventoryList[[#This Row],[BIN '#]],BinLookup[],3,FALSE),"")</f>
        <v>Row 2, slot 1</v>
      </c>
      <c r="F10" s="7" t="s">
        <v>19</v>
      </c>
      <c r="G10" s="9">
        <v>7</v>
      </c>
      <c r="H10" s="9">
        <v>10</v>
      </c>
      <c r="I10" s="18">
        <v>50</v>
      </c>
      <c r="J10" s="18">
        <f>InventoryList[[#This Row],[QTY]]*InventoryList[[#This Row],[COST]]</f>
        <v>350</v>
      </c>
      <c r="K10" s="19">
        <f>IFERROR(IF(InventoryList[[#This Row],[QTY]]&lt;=InventoryList[[#This Row],[REORDER QTY]],1,0),0)</f>
        <v>1</v>
      </c>
    </row>
    <row r="11" customHeight="1" spans="2:11">
      <c r="B11" s="7" t="s">
        <v>34</v>
      </c>
      <c r="C11" s="7" t="s">
        <v>35</v>
      </c>
      <c r="D11" s="7" t="s">
        <v>36</v>
      </c>
      <c r="E11" s="7" t="str">
        <f>IFERROR(VLOOKUP(InventoryList[[#This Row],[BIN '#]],BinLookup[],3,FALSE),"")</f>
        <v>Row 1, slot 2</v>
      </c>
      <c r="F11" s="7" t="s">
        <v>19</v>
      </c>
      <c r="G11" s="9">
        <v>10</v>
      </c>
      <c r="H11" s="9">
        <v>5</v>
      </c>
      <c r="I11" s="18">
        <v>10</v>
      </c>
      <c r="J11" s="18">
        <f>InventoryList[[#This Row],[QTY]]*InventoryList[[#This Row],[COST]]</f>
        <v>100</v>
      </c>
      <c r="K11" s="19">
        <f>IFERROR(IF(InventoryList[[#This Row],[QTY]]&lt;=InventoryList[[#This Row],[REORDER QTY]],1,0),0)</f>
        <v>0</v>
      </c>
    </row>
    <row r="12" customHeight="1" spans="2:11">
      <c r="B12" s="7" t="s">
        <v>37</v>
      </c>
      <c r="C12" s="7" t="s">
        <v>38</v>
      </c>
      <c r="D12" s="7" t="s">
        <v>24</v>
      </c>
      <c r="E12" s="7" t="str">
        <f>IFERROR(VLOOKUP(InventoryList[[#This Row],[BIN '#]],BinLookup[],3,FALSE),"")</f>
        <v>Row 1, slot 1</v>
      </c>
      <c r="F12" s="7" t="s">
        <v>19</v>
      </c>
      <c r="G12" s="9">
        <v>19</v>
      </c>
      <c r="H12" s="9">
        <v>10</v>
      </c>
      <c r="I12" s="18">
        <v>3</v>
      </c>
      <c r="J12" s="18">
        <f>InventoryList[[#This Row],[QTY]]*InventoryList[[#This Row],[COST]]</f>
        <v>57</v>
      </c>
      <c r="K12" s="19">
        <f>IFERROR(IF(InventoryList[[#This Row],[QTY]]&lt;=InventoryList[[#This Row],[REORDER QTY]],1,0),0)</f>
        <v>0</v>
      </c>
    </row>
    <row r="13" customHeight="1" spans="2:11">
      <c r="B13" s="7" t="s">
        <v>39</v>
      </c>
      <c r="C13" s="7" t="s">
        <v>40</v>
      </c>
      <c r="D13" s="7" t="s">
        <v>41</v>
      </c>
      <c r="E13" s="7" t="str">
        <f>IFERROR(VLOOKUP(InventoryList[[#This Row],[BIN '#]],BinLookup[],3,FALSE),"")</f>
        <v>Row 2, slot 2</v>
      </c>
      <c r="F13" s="7" t="s">
        <v>42</v>
      </c>
      <c r="G13" s="9">
        <v>20</v>
      </c>
      <c r="H13" s="9">
        <v>30</v>
      </c>
      <c r="I13" s="18">
        <v>14</v>
      </c>
      <c r="J13" s="18">
        <f>InventoryList[[#This Row],[QTY]]*InventoryList[[#This Row],[COST]]</f>
        <v>280</v>
      </c>
      <c r="K13" s="19">
        <f>IFERROR(IF(InventoryList[[#This Row],[QTY]]&lt;=InventoryList[[#This Row],[REORDER QTY]],1,0),0)</f>
        <v>1</v>
      </c>
    </row>
    <row r="14" customHeight="1" spans="2:11">
      <c r="B14" s="7" t="s">
        <v>43</v>
      </c>
      <c r="C14" s="7" t="s">
        <v>44</v>
      </c>
      <c r="D14" s="7" t="s">
        <v>36</v>
      </c>
      <c r="E14" s="7" t="str">
        <f>IFERROR(VLOOKUP(InventoryList[[#This Row],[BIN '#]],BinLookup[],3,FALSE),"")</f>
        <v>Row 1, slot 2</v>
      </c>
      <c r="F14" s="7" t="s">
        <v>19</v>
      </c>
      <c r="G14" s="9">
        <v>15</v>
      </c>
      <c r="H14" s="9">
        <v>8</v>
      </c>
      <c r="I14" s="18">
        <v>60</v>
      </c>
      <c r="J14" s="18">
        <f>InventoryList[[#This Row],[QTY]]*InventoryList[[#This Row],[COST]]</f>
        <v>900</v>
      </c>
      <c r="K14" s="19">
        <f>IFERROR(IF(InventoryList[[#This Row],[QTY]]&lt;=InventoryList[[#This Row],[REORDER QTY]],1,0),0)</f>
        <v>0</v>
      </c>
    </row>
    <row r="15" customHeight="1" spans="2:11">
      <c r="B15" s="7" t="s">
        <v>45</v>
      </c>
      <c r="C15" s="7" t="s">
        <v>46</v>
      </c>
      <c r="D15" s="7" t="s">
        <v>36</v>
      </c>
      <c r="E15" s="7" t="str">
        <f>IFERROR(VLOOKUP(InventoryList[[#This Row],[BIN '#]],BinLookup[],3,FALSE),"")</f>
        <v>Row 1, slot 2</v>
      </c>
      <c r="F15" s="7" t="s">
        <v>19</v>
      </c>
      <c r="G15" s="9">
        <v>25</v>
      </c>
      <c r="H15" s="9">
        <v>15</v>
      </c>
      <c r="I15" s="18">
        <v>8</v>
      </c>
      <c r="J15" s="18">
        <f>InventoryList[[#This Row],[QTY]]*InventoryList[[#This Row],[COST]]</f>
        <v>200</v>
      </c>
      <c r="K15" s="19">
        <f>IFERROR(IF(InventoryList[[#This Row],[QTY]]&lt;=InventoryList[[#This Row],[REORDER QTY]],1,0),0)</f>
        <v>0</v>
      </c>
    </row>
  </sheetData>
  <conditionalFormatting sqref="J5:J15">
    <cfRule type="dataBar" priority="16">
      <dataBar>
        <cfvo type="min"/>
        <cfvo type="max"/>
        <color theme="2" tint="-0.349986266670736"/>
      </dataBar>
      <extLst>
        <ext xmlns:x14="http://schemas.microsoft.com/office/spreadsheetml/2009/9/main" uri="{B025F937-C7B1-47D3-B67F-A62EFF666E3E}">
          <x14:id>{8fdc9d4c-9a3c-4467-8a45-1e1ea0bba9cc}</x14:id>
        </ext>
      </extLst>
    </cfRule>
  </conditionalFormatting>
  <conditionalFormatting sqref="B5:K15">
    <cfRule type="expression" dxfId="10" priority="6">
      <formula>"If(blnBinNo=""True"")"</formula>
    </cfRule>
    <cfRule type="expression" dxfId="11" priority="1">
      <formula>$K5=1</formula>
    </cfRule>
  </conditionalFormatting>
  <dataValidations count="20">
    <dataValidation allowBlank="1" showInputMessage="1" showErrorMessage="1" prompt="Navigational link to Inventory Pick List worksheet" sqref="E2"/>
    <dataValidation allowBlank="1" showInputMessage="1" showErrorMessage="1" prompt="Total inventory value is automatically updated below" sqref="B2"/>
    <dataValidation allowBlank="1" showInputMessage="1" showErrorMessage="1" prompt="This worksheet shows items ready for reordering--automatically flagged in column K. There are 2 navigation links in cells E2 &amp; F2 for Inventory Pick List &amp; Bin Lookup worksheets" sqref="A1"/>
    <dataValidation allowBlank="1" showInputMessage="1" showErrorMessage="1" prompt="Total inventory items is automatically updated below" sqref="C2"/>
    <dataValidation allowBlank="1" showInputMessage="1" showErrorMessage="1" prompt="Total bin count is automatically updated below" sqref="D2"/>
    <dataValidation allowBlank="1" showInputMessage="1" showErrorMessage="1" prompt="Navigation link to modify or add items to the Bin Lookup worksheet" sqref="F2"/>
    <dataValidation allowBlank="1" showInputMessage="1" showErrorMessage="1" prompt="Automatically calculated bin count" sqref="D3"/>
    <dataValidation allowBlank="1" showInputMessage="1" showErrorMessage="1" prompt="Automatically calculated total inventory value" sqref="B3"/>
    <dataValidation allowBlank="1" showInputMessage="1" showErrorMessage="1" prompt="Enter reorder quantity in this column" sqref="H4"/>
    <dataValidation allowBlank="1" showInputMessage="1" showErrorMessage="1" prompt="Automatically calculated number of inventory items based on their description" sqref="C3"/>
    <dataValidation allowBlank="1" showInputMessage="1" showErrorMessage="1" prompt="Enter SKU in this column" sqref="B4"/>
    <dataValidation allowBlank="1" showInputMessage="1" showErrorMessage="1" prompt="Enter a description of the item in this column" sqref="C4"/>
    <dataValidation allowBlank="1" showInputMessage="1" showErrorMessage="1" prompt="Enter the cost of each item in this column" sqref="I4"/>
    <dataValidation allowBlank="1" showInputMessage="1" showErrorMessage="1" prompt="Select the bin number from the dropdown list. Press ALT+DOWN ARROW to open the dropdown list then press ENTER to choose one of the items" sqref="D4"/>
    <dataValidation allowBlank="1" showInputMessage="1" showErrorMessage="1" prompt="Enter the quantity of each item in this column" sqref="G4"/>
    <dataValidation allowBlank="1" showInputMessage="1" showErrorMessage="1" prompt="Location is automatically updated in this column using the Bin # and information in the Bin Lookup worksheet " sqref="E4"/>
    <dataValidation allowBlank="1" showInputMessage="1" showErrorMessage="1" prompt="Enter unit in this column" sqref="F4"/>
    <dataValidation allowBlank="1" showInputMessage="1" showErrorMessage="1" prompt="The inventory value is automatically calculated in this column using the QTY and COST values from the table" sqref="J4"/>
    <dataValidation allowBlank="1" showInputMessage="1" showErrorMessage="1" prompt="A flag icon in this column indicates items in the inventory list that are ready to be reordered" sqref="K4"/>
    <dataValidation type="list" allowBlank="1" showInputMessage="1" showErrorMessage="1" error="This Bin # isn't in the list. Select Yes to retain the entry, Cancel to add it to the table on the Bin Lookup worksheet, which will add the Bin # to this drop down list, or No, then ALT + DOWN ARROW to select from the list" sqref="D5:D15" errorStyle="warning">
      <formula1>BinNumber</formula1>
    </dataValidation>
  </dataValidations>
  <hyperlinks>
    <hyperlink ref="E2" location="'Inventory Pick List'!A1" display="INVENTORY PICK LIST" tooltip="Select to view Inventory Pick List worksheet"/>
    <hyperlink ref="F2" location="'Bin Lookup'!A1" display="BIN LOOKUP" tooltip="Select to add or modify Bin Lookup information"/>
  </hyperlinks>
  <printOptions horizontalCentered="1"/>
  <pageMargins left="0.25" right="0.25" top="0.75" bottom="0.75" header="0.3" footer="0.3"/>
  <pageSetup paperSize="1" scale="66" fitToHeight="0" orientation="landscape"/>
  <headerFooter differentFirst="1">
    <oddFooter>&amp;CPage &amp;P of &amp;N</oddFooter>
  </headerFooter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dc9d4c-9a3c-4467-8a45-1e1ea0bba9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J5:J15</xm:sqref>
        </x14:conditionalFormatting>
        <x14:conditionalFormatting xmlns:xm="http://schemas.microsoft.com/office/excel/2006/main">
          <x14:cfRule type="iconSet" priority="17" id="{0abd4d6b-288e-436e-94a0-81a02c2fdc9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K5:K15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tPickList">
    <tabColor theme="4" tint="0.399975585192419"/>
    <pageSetUpPr fitToPage="1" autoPageBreaks="0"/>
  </sheetPr>
  <dimension ref="B1:I9"/>
  <sheetViews>
    <sheetView showGridLines="0" workbookViewId="0">
      <selection activeCell="A1" sqref="A1"/>
    </sheetView>
  </sheetViews>
  <sheetFormatPr defaultColWidth="9" defaultRowHeight="30" customHeight="1"/>
  <cols>
    <col min="1" max="1" width="1.88888888888889" customWidth="1"/>
    <col min="2" max="2" width="20.7777777777778" customWidth="1"/>
    <col min="3" max="3" width="21.7777777777778" customWidth="1"/>
    <col min="4" max="4" width="15.6666666666667" customWidth="1"/>
    <col min="5" max="5" width="17.8888888888889" customWidth="1"/>
    <col min="6" max="6" width="25.4444444444444" customWidth="1"/>
    <col min="7" max="7" width="14.4444444444444" customWidth="1"/>
    <col min="8" max="8" width="13.4444444444444" customWidth="1"/>
    <col min="9" max="9" width="22.6666666666667" customWidth="1"/>
  </cols>
  <sheetData>
    <row r="1" ht="54" customHeight="1" spans="2:9">
      <c r="B1" s="10" t="s">
        <v>4</v>
      </c>
      <c r="C1" s="1"/>
      <c r="D1" s="2"/>
      <c r="E1" s="2"/>
      <c r="F1" s="2"/>
      <c r="G1" s="2"/>
      <c r="H1" s="2"/>
      <c r="I1" s="2"/>
    </row>
    <row r="2" ht="24.95" customHeight="1" spans="2:3">
      <c r="B2" s="3"/>
      <c r="C2" s="3" t="s">
        <v>0</v>
      </c>
    </row>
    <row r="3" customHeight="1" spans="2:3">
      <c r="B3" s="11"/>
      <c r="C3" s="12"/>
    </row>
    <row r="4" ht="17.1" customHeight="1" spans="2:9">
      <c r="B4" s="13" t="s">
        <v>47</v>
      </c>
      <c r="C4" s="13" t="s">
        <v>6</v>
      </c>
      <c r="D4" s="13" t="s">
        <v>48</v>
      </c>
      <c r="E4" s="13" t="s">
        <v>49</v>
      </c>
      <c r="F4" s="13" t="s">
        <v>50</v>
      </c>
      <c r="G4" s="13" t="s">
        <v>10</v>
      </c>
      <c r="H4" s="13" t="s">
        <v>8</v>
      </c>
      <c r="I4" s="13" t="s">
        <v>9</v>
      </c>
    </row>
    <row r="5" customHeight="1" spans="2:9">
      <c r="B5" s="7" t="s">
        <v>51</v>
      </c>
      <c r="C5" s="7" t="s">
        <v>16</v>
      </c>
      <c r="D5" s="9">
        <v>3</v>
      </c>
      <c r="E5" s="9">
        <f>IFERROR(VLOOKUP(InventoryPickList[SKU],InventoryList[],6,FALSE),"")</f>
        <v>20</v>
      </c>
      <c r="F5" s="7" t="str">
        <f>IFERROR(VLOOKUP(InventoryPickList[SKU],InventoryList[],2,FALSE),"")</f>
        <v>Item 1</v>
      </c>
      <c r="G5" s="7" t="str">
        <f>IFERROR(VLOOKUP(InventoryPickList[SKU],InventoryList[],5,FALSE),"")</f>
        <v>Each</v>
      </c>
      <c r="H5" s="7" t="str">
        <f>IFERROR(VLOOKUP(InventoryPickList[SKU],InventoryList[],3,FALSE),"")</f>
        <v>T345</v>
      </c>
      <c r="I5" s="7" t="str">
        <f>IFERROR(VLOOKUP(InventoryPickList[SKU],InventoryList[],4,FALSE),"")</f>
        <v>Row 2, slot 1</v>
      </c>
    </row>
    <row r="6" customHeight="1" spans="2:9">
      <c r="B6" s="7" t="s">
        <v>51</v>
      </c>
      <c r="C6" s="7" t="s">
        <v>25</v>
      </c>
      <c r="D6" s="9">
        <v>1</v>
      </c>
      <c r="E6" s="9">
        <f>IFERROR(VLOOKUP(InventoryPickList[SKU],InventoryList[],6,FALSE),"")</f>
        <v>40</v>
      </c>
      <c r="F6" s="7" t="str">
        <f>IFERROR(VLOOKUP(InventoryPickList[SKU],InventoryList[],2,FALSE),"")</f>
        <v>Item 4</v>
      </c>
      <c r="G6" s="7" t="str">
        <f>IFERROR(VLOOKUP(InventoryPickList[SKU],InventoryList[],5,FALSE),"")</f>
        <v>Box (10 ct)</v>
      </c>
      <c r="H6" s="7" t="str">
        <f>IFERROR(VLOOKUP(InventoryPickList[SKU],InventoryList[],3,FALSE),"")</f>
        <v>T9876</v>
      </c>
      <c r="I6" s="7" t="str">
        <f>IFERROR(VLOOKUP(InventoryPickList[SKU],InventoryList[],4,FALSE),"")</f>
        <v>Row 3, slot 2</v>
      </c>
    </row>
    <row r="7" customHeight="1" spans="2:9">
      <c r="B7" s="7" t="s">
        <v>51</v>
      </c>
      <c r="C7" s="7" t="s">
        <v>34</v>
      </c>
      <c r="D7" s="9">
        <v>2</v>
      </c>
      <c r="E7" s="9">
        <f>IFERROR(VLOOKUP(InventoryPickList[SKU],InventoryList[],6,FALSE),"")</f>
        <v>10</v>
      </c>
      <c r="F7" s="7" t="str">
        <f>IFERROR(VLOOKUP(InventoryPickList[SKU],InventoryList[],2,FALSE),"")</f>
        <v>Item 7</v>
      </c>
      <c r="G7" s="7" t="str">
        <f>IFERROR(VLOOKUP(InventoryPickList[SKU],InventoryList[],5,FALSE),"")</f>
        <v>Each</v>
      </c>
      <c r="H7" s="7" t="str">
        <f>IFERROR(VLOOKUP(InventoryPickList[SKU],InventoryList[],3,FALSE),"")</f>
        <v>T349</v>
      </c>
      <c r="I7" s="7" t="str">
        <f>IFERROR(VLOOKUP(InventoryPickList[SKU],InventoryList[],4,FALSE),"")</f>
        <v>Row 1, slot 2</v>
      </c>
    </row>
    <row r="8" customHeight="1" spans="2:9">
      <c r="B8" s="7" t="s">
        <v>51</v>
      </c>
      <c r="C8" s="7" t="s">
        <v>43</v>
      </c>
      <c r="D8" s="9">
        <v>6</v>
      </c>
      <c r="E8" s="9">
        <f>IFERROR(VLOOKUP(InventoryPickList[SKU],InventoryList[],6,FALSE),"")</f>
        <v>15</v>
      </c>
      <c r="F8" s="7" t="str">
        <f>IFERROR(VLOOKUP(InventoryPickList[SKU],InventoryList[],2,FALSE),"")</f>
        <v>Item 10</v>
      </c>
      <c r="G8" s="7" t="str">
        <f>IFERROR(VLOOKUP(InventoryPickList[SKU],InventoryList[],5,FALSE),"")</f>
        <v>Each</v>
      </c>
      <c r="H8" s="7" t="str">
        <f>IFERROR(VLOOKUP(InventoryPickList[SKU],InventoryList[],3,FALSE),"")</f>
        <v>T349</v>
      </c>
      <c r="I8" s="7" t="str">
        <f>IFERROR(VLOOKUP(InventoryPickList[SKU],InventoryList[],4,FALSE),"")</f>
        <v>Row 1, slot 2</v>
      </c>
    </row>
    <row r="9" customHeight="1" spans="2:9">
      <c r="B9" s="7" t="s">
        <v>51</v>
      </c>
      <c r="C9" s="7" t="s">
        <v>22</v>
      </c>
      <c r="D9" s="9">
        <v>3</v>
      </c>
      <c r="E9" s="9">
        <f>IFERROR(VLOOKUP(InventoryPickList[SKU],InventoryList[],6,FALSE),"")</f>
        <v>10</v>
      </c>
      <c r="F9" s="7" t="str">
        <f>IFERROR(VLOOKUP(InventoryPickList[SKU],InventoryList[],2,FALSE),"")</f>
        <v>Item 3</v>
      </c>
      <c r="G9" s="7" t="str">
        <f>IFERROR(VLOOKUP(InventoryPickList[SKU],InventoryList[],5,FALSE),"")</f>
        <v>Each</v>
      </c>
      <c r="H9" s="7" t="str">
        <f>IFERROR(VLOOKUP(InventoryPickList[SKU],InventoryList[],3,FALSE),"")</f>
        <v>T5789</v>
      </c>
      <c r="I9" s="7" t="str">
        <f>IFERROR(VLOOKUP(InventoryPickList[SKU],InventoryList[],4,FALSE),"")</f>
        <v>Row 1, slot 1</v>
      </c>
    </row>
  </sheetData>
  <conditionalFormatting sqref="E5:E9">
    <cfRule type="expression" dxfId="20" priority="7">
      <formula>D5&gt;E5</formula>
    </cfRule>
  </conditionalFormatting>
  <dataValidations count="14">
    <dataValidation allowBlank="1" showInputMessage="1" showErrorMessage="1" prompt="Use Inventory pick list to track quantity of each SKU needed to fulfill orders. Clear pick list table in cell B2. Navigate to Inventory List worksheet in cell C2" sqref="A1"/>
    <dataValidation type="list" allowBlank="1" showErrorMessage="1" error="Entry isn't from List. Select CANCEL, then press ALT+DOWN ARROW to open drop-down list and ENTER to make selection" sqref="C5:C9" errorStyle="warning">
      <formula1>SKULookup</formula1>
    </dataValidation>
    <dataValidation allowBlank="1" showInputMessage="1" showErrorMessage="1" prompt="Location is automatically updated in this column" sqref="I4"/>
    <dataValidation allowBlank="1" showInputMessage="1" showErrorMessage="1" prompt="Enter pick quantity of items in this column" sqref="D4"/>
    <dataValidation allowBlank="1" showInputMessage="1" showErrorMessage="1" prompt="To clear the pick list table in this worksheet, activate the object in B2 or press ALT+F8 and type &quot;ClearPickList&quot; with no spaces, then select RUN" sqref="B2"/>
    <dataValidation allowBlank="1" showInputMessage="1" showErrorMessage="1" prompt="Navigation link to Inventory List worksheet" sqref="C2"/>
    <dataValidation allowBlank="1" showInputMessage="1" showErrorMessage="1" prompt="Enter order number in this column" sqref="B4"/>
    <dataValidation allowBlank="1" showInputMessage="1" showErrorMessage="1" prompt="Select the SKU from the dropdown list. Press ALT+DOWN ARROW to open the dropdown list then press ENTER to choose one of the items" sqref="C4"/>
    <dataValidation allowBlank="1" showInputMessage="1" showErrorMessage="1" prompt="Quantity available for each item is automatically calculated in this column" sqref="E4"/>
    <dataValidation allowBlank="1" showInputMessage="1" showErrorMessage="1" prompt="Item description is automatically updated in this column" sqref="F4"/>
    <dataValidation allowBlank="1" showInputMessage="1" showErrorMessage="1" prompt="Unit is automatically updated in this column" sqref="G4"/>
    <dataValidation allowBlank="1" showInputMessage="1" showErrorMessage="1" prompt="Bin number is automatically updated in this column" sqref="H4"/>
    <dataValidation type="custom" allowBlank="1" showInputMessage="1" showErrorMessage="1" error="The quantity entered exceeds the Quantity Available. Enter a PICK QTY less than the QTY AVAILABLE" sqref="D5">
      <formula1>D5&lt;=E5</formula1>
    </dataValidation>
    <dataValidation type="custom" allowBlank="1" showInputMessage="1" showErrorMessage="1" errorTitle="Whoops!" error="The quantity entered exceeds the Quantity Available. " sqref="D6:D9">
      <formula1>D6&lt;=E6</formula1>
    </dataValidation>
  </dataValidations>
  <hyperlinks>
    <hyperlink ref="C2" location="'Inventory List'!A1" display="INVENTORY LIST" tooltip="Select to view Inventory List"/>
  </hyperlinks>
  <printOptions horizontalCentered="1"/>
  <pageMargins left="0.25" right="0.25" top="0.75" bottom="0.75" header="0.3" footer="0.3"/>
  <pageSetup paperSize="1" scale="75" fitToHeight="0" orientation="landscape"/>
  <headerFooter differentFirst="1">
    <oddFooter>&amp;CPage &amp;P of &amp;N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tBinLookup">
    <tabColor theme="4" tint="-0.499984740745262"/>
    <pageSetUpPr autoPageBreaks="0"/>
  </sheetPr>
  <dimension ref="B1:G11"/>
  <sheetViews>
    <sheetView showGridLines="0" workbookViewId="0">
      <selection activeCell="A1" sqref="A1"/>
    </sheetView>
  </sheetViews>
  <sheetFormatPr defaultColWidth="9" defaultRowHeight="30" customHeight="1" outlineLevelCol="6"/>
  <cols>
    <col min="1" max="1" width="1.88888888888889" customWidth="1"/>
    <col min="2" max="2" width="20.7777777777778" customWidth="1"/>
    <col min="3" max="3" width="19.4444444444444" customWidth="1"/>
    <col min="4" max="4" width="18.4444444444444" customWidth="1"/>
    <col min="5" max="7" width="11.8888888888889" customWidth="1"/>
  </cols>
  <sheetData>
    <row r="1" ht="54" customHeight="1" spans="2:7">
      <c r="B1" s="1" t="s">
        <v>5</v>
      </c>
      <c r="C1" s="2"/>
      <c r="D1" s="2"/>
      <c r="E1" s="2"/>
      <c r="F1" s="2"/>
      <c r="G1" s="2"/>
    </row>
    <row r="2" ht="24.95" customHeight="1" spans="2:2">
      <c r="B2" s="3" t="s">
        <v>0</v>
      </c>
    </row>
    <row r="3" customHeight="1" spans="2:7">
      <c r="B3" s="4"/>
      <c r="C3" s="4"/>
      <c r="D3" s="4"/>
      <c r="E3" s="4"/>
      <c r="F3" s="4"/>
      <c r="G3" s="4"/>
    </row>
    <row r="4" ht="17.1" customHeight="1" spans="2:7">
      <c r="B4" s="5" t="s">
        <v>8</v>
      </c>
      <c r="C4" s="5" t="s">
        <v>7</v>
      </c>
      <c r="D4" s="5" t="s">
        <v>9</v>
      </c>
      <c r="E4" s="6" t="s">
        <v>52</v>
      </c>
      <c r="F4" s="6" t="s">
        <v>53</v>
      </c>
      <c r="G4" s="6" t="s">
        <v>54</v>
      </c>
    </row>
    <row r="5" customHeight="1" spans="2:7">
      <c r="B5" s="7" t="s">
        <v>18</v>
      </c>
      <c r="C5" s="7" t="s">
        <v>55</v>
      </c>
      <c r="D5" s="8" t="s">
        <v>56</v>
      </c>
      <c r="E5" s="9">
        <v>50</v>
      </c>
      <c r="F5" s="9">
        <v>10</v>
      </c>
      <c r="G5" s="9">
        <v>10</v>
      </c>
    </row>
    <row r="6" customHeight="1" spans="2:7">
      <c r="B6" s="7" t="s">
        <v>24</v>
      </c>
      <c r="C6" s="7" t="s">
        <v>57</v>
      </c>
      <c r="D6" s="7" t="s">
        <v>58</v>
      </c>
      <c r="E6" s="9">
        <v>25</v>
      </c>
      <c r="F6" s="9">
        <v>5</v>
      </c>
      <c r="G6" s="9">
        <v>5</v>
      </c>
    </row>
    <row r="7" customHeight="1" spans="2:7">
      <c r="B7" s="7" t="s">
        <v>27</v>
      </c>
      <c r="C7" s="7" t="s">
        <v>55</v>
      </c>
      <c r="D7" s="7" t="s">
        <v>59</v>
      </c>
      <c r="E7" s="9">
        <v>50</v>
      </c>
      <c r="F7" s="9">
        <v>10</v>
      </c>
      <c r="G7" s="9">
        <v>10</v>
      </c>
    </row>
    <row r="8" customHeight="1" spans="2:7">
      <c r="B8" s="7" t="s">
        <v>31</v>
      </c>
      <c r="C8" s="7" t="s">
        <v>60</v>
      </c>
      <c r="D8" s="7" t="s">
        <v>61</v>
      </c>
      <c r="E8" s="9">
        <v>30</v>
      </c>
      <c r="F8" s="9">
        <v>7</v>
      </c>
      <c r="G8" s="9">
        <v>10</v>
      </c>
    </row>
    <row r="9" customHeight="1" spans="2:7">
      <c r="B9" s="7" t="s">
        <v>36</v>
      </c>
      <c r="C9" s="7" t="s">
        <v>57</v>
      </c>
      <c r="D9" s="7" t="s">
        <v>62</v>
      </c>
      <c r="E9" s="9">
        <v>25</v>
      </c>
      <c r="F9" s="9">
        <v>5</v>
      </c>
      <c r="G9" s="9">
        <v>5</v>
      </c>
    </row>
    <row r="10" customHeight="1" spans="2:7">
      <c r="B10" s="7" t="s">
        <v>24</v>
      </c>
      <c r="C10" s="7" t="s">
        <v>55</v>
      </c>
      <c r="D10" s="7" t="s">
        <v>63</v>
      </c>
      <c r="E10" s="9">
        <v>50</v>
      </c>
      <c r="F10" s="9">
        <v>10</v>
      </c>
      <c r="G10" s="9">
        <v>10</v>
      </c>
    </row>
    <row r="11" customHeight="1" spans="2:7">
      <c r="B11" s="7" t="s">
        <v>41</v>
      </c>
      <c r="C11" s="7" t="s">
        <v>55</v>
      </c>
      <c r="D11" s="7" t="s">
        <v>64</v>
      </c>
      <c r="E11" s="9">
        <v>50</v>
      </c>
      <c r="F11" s="9">
        <v>10</v>
      </c>
      <c r="G11" s="9">
        <v>10</v>
      </c>
    </row>
  </sheetData>
  <dataValidations count="8">
    <dataValidation allowBlank="1" showInputMessage="1" showErrorMessage="1" prompt="This worksheet has a table that provides data for the inventory list and inventory pick list worksheets. A navigation link to Inventory List worksheet is in cell B2" sqref="A1"/>
    <dataValidation allowBlank="1" showInputMessage="1" showErrorMessage="1" prompt="Enter a description of bin in this column" sqref="C4"/>
    <dataValidation allowBlank="1" showInputMessage="1" showErrorMessage="1" prompt="Navigation link to Inventory List worksheet" sqref="B2"/>
    <dataValidation allowBlank="1" showInputMessage="1" showErrorMessage="1" prompt="Enter the bin number in this column" sqref="B4"/>
    <dataValidation allowBlank="1" showInputMessage="1" showErrorMessage="1" prompt="Enter length of bin in this column" sqref="G4"/>
    <dataValidation allowBlank="1" showInputMessage="1" showErrorMessage="1" prompt="Enter the location of bin in this column" sqref="D4"/>
    <dataValidation allowBlank="1" showInputMessage="1" showErrorMessage="1" prompt="Enter width of bin in this column" sqref="E4"/>
    <dataValidation allowBlank="1" showInputMessage="1" showErrorMessage="1" prompt="Enter height of bin in this column" sqref="F4"/>
  </dataValidations>
  <hyperlinks>
    <hyperlink ref="B2" location="'Inventory List'!A1" display="INVENTORY LIST" tooltip="Select to view Inventory List"/>
  </hyperlinks>
  <printOptions horizontalCentered="1"/>
  <pageMargins left="0.25" right="0.25" top="0.75" bottom="0.75" header="0.3" footer="0.3"/>
  <pageSetup paperSize="1" orientation="landscape"/>
  <headerFooter differentFirst="1">
    <oddFooter>&amp;CPage &amp;P of &amp;N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Inventory List</vt:lpstr>
      <vt:lpstr>Inventory Pick List</vt:lpstr>
      <vt:lpstr>Bin Lookup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2017-06-02T00:14:00Z</dcterms:created>
  <dcterms:modified xsi:type="dcterms:W3CDTF">2021-03-15T13:15:22Z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