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s/slicer1.xml" ContentType="application/vnd.ms-excel.slicer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EQUIPMENT INVENTORY LIST" sheetId="1" r:id="rId1"/>
  </sheets>
  <definedNames>
    <definedName name="Slicer_Location">#N/A</definedName>
    <definedName name="Slicer_Condition">#N/A</definedName>
    <definedName name="Slicer_Years_of_service_left">#N/A</definedName>
    <definedName name="ColumnTitle1">Data[[#Headers],[Asset or serial number]]</definedName>
    <definedName name="_xlnm.Print_Titles" localSheetId="0">'EQUIPMENT INVENTORY LIST'!$3:$4</definedName>
  </definedNames>
  <calcPr calcId="144525"/>
  <extLst>
    <ext xmlns:x15="http://schemas.microsoft.com/office/spreadsheetml/2010/11/main" uri="{46BE6895-7355-4a93-B00E-2C351335B9C9}">
      <x15:slicerCaches xmlns:x14="http://schemas.microsoft.com/office/spreadsheetml/2009/9/main">
        <x14:slicerCache r:id="rId7"/>
        <x14:slicerCache r:id="rId6"/>
        <x14:slicerCache r:id="rId5"/>
      </x15:slicerCaches>
    </ext>
  </extLst>
</workbook>
</file>

<file path=xl/sharedStrings.xml><?xml version="1.0" encoding="utf-8"?>
<sst xmlns="http://schemas.openxmlformats.org/spreadsheetml/2006/main" count="33" uniqueCount="28">
  <si>
    <t>EQUIPMENT INVENTORY LIST</t>
  </si>
  <si>
    <t>PHYSICAL CONDITION</t>
  </si>
  <si>
    <t>FINANCIAL STATUS</t>
  </si>
  <si>
    <t>Asset or serial number</t>
  </si>
  <si>
    <t>Item description (make and model)</t>
  </si>
  <si>
    <t>Location</t>
  </si>
  <si>
    <t>Condition</t>
  </si>
  <si>
    <t>Vendor</t>
  </si>
  <si>
    <t xml:space="preserve">Years of service left </t>
  </si>
  <si>
    <t>Initial value</t>
  </si>
  <si>
    <t>Down payment</t>
  </si>
  <si>
    <t>Date purchased or leased</t>
  </si>
  <si>
    <t>Loan term in years</t>
  </si>
  <si>
    <t>Loan rate</t>
  </si>
  <si>
    <t>Monthly payment</t>
  </si>
  <si>
    <t>Monthly operating costs</t>
  </si>
  <si>
    <t>Total monthly cost</t>
  </si>
  <si>
    <t>Expected value at end of loan term</t>
  </si>
  <si>
    <t>Annual straight line depreciation</t>
  </si>
  <si>
    <t>Monthly straight line depreciation</t>
  </si>
  <si>
    <t>Current value</t>
  </si>
  <si>
    <t>Make Model</t>
  </si>
  <si>
    <t>Main branch</t>
  </si>
  <si>
    <t>Good</t>
  </si>
  <si>
    <t>local</t>
  </si>
  <si>
    <t>Excellent</t>
  </si>
  <si>
    <t>East coast</t>
  </si>
  <si>
    <t>Fair</t>
  </si>
</sst>
</file>

<file path=xl/styles.xml><?xml version="1.0" encoding="utf-8"?>
<styleSheet xmlns="http://schemas.openxmlformats.org/spreadsheetml/2006/main">
  <numFmts count="3">
    <numFmt numFmtId="176" formatCode="&quot;$&quot;#,##0.00"/>
    <numFmt numFmtId="177" formatCode="_(* #,##0.00_);_(* \(#,##0.00\);_(* &quot;-&quot;??_);_(@_)"/>
    <numFmt numFmtId="178" formatCode="_(* #,##0_);_(* \(#,##0\);_(* &quot;-&quot;_);_(@_)"/>
  </numFmts>
  <fonts count="20">
    <font>
      <sz val="11"/>
      <color theme="1"/>
      <name val="Calibri"/>
      <charset val="134"/>
      <scheme val="minor"/>
    </font>
    <font>
      <sz val="24"/>
      <color theme="9" tint="-0.499984740745262"/>
      <name val="Century Gothic"/>
      <charset val="134"/>
      <scheme val="major"/>
    </font>
    <font>
      <b/>
      <sz val="12"/>
      <color theme="9" tint="-0.499984740745262"/>
      <name val="Century Gothic"/>
      <charset val="134"/>
      <scheme val="maj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63377788629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wrapText="1"/>
    </xf>
    <xf numFmtId="0" fontId="3" fillId="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0" fillId="4" borderId="0" applyFont="0" applyBorder="0" applyProtection="0">
      <alignment horizontal="right"/>
    </xf>
    <xf numFmtId="176" fontId="0" fillId="0" borderId="0" applyFont="0" applyFill="0" applyBorder="0" applyProtection="0">
      <alignment horizontal="right"/>
    </xf>
    <xf numFmtId="10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58" fontId="0" fillId="0" borderId="0" applyFont="0" applyFill="0" applyBorder="0">
      <alignment horizontal="right"/>
    </xf>
    <xf numFmtId="0" fontId="11" fillId="12" borderId="6" applyNumberFormat="0" applyAlignment="0" applyProtection="0">
      <alignment vertical="center"/>
    </xf>
    <xf numFmtId="0" fontId="2" fillId="3" borderId="3" applyNumberFormat="0" applyProtection="0">
      <alignment horizontal="center" vertical="center"/>
    </xf>
    <xf numFmtId="0" fontId="5" fillId="18" borderId="7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0" borderId="1" applyNumberFormat="0" applyFill="0" applyAlignment="0" applyProtection="0"/>
    <xf numFmtId="0" fontId="18" fillId="0" borderId="0" applyNumberFormat="0" applyFill="0" applyBorder="0" applyAlignment="0" applyProtection="0">
      <alignment vertical="center"/>
    </xf>
    <xf numFmtId="0" fontId="2" fillId="2" borderId="2" applyNumberFormat="0" applyProtection="0">
      <alignment horizontal="center"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9" borderId="4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4">
    <xf numFmtId="0" fontId="0" fillId="0" borderId="0" xfId="0">
      <alignment wrapText="1"/>
    </xf>
    <xf numFmtId="0" fontId="0" fillId="0" borderId="0" xfId="0" applyAlignment="1">
      <alignment horizontal="left"/>
    </xf>
    <xf numFmtId="0" fontId="1" fillId="0" borderId="1" xfId="17" applyAlignment="1">
      <alignment wrapText="1"/>
    </xf>
    <xf numFmtId="0" fontId="1" fillId="0" borderId="1" xfId="17" applyAlignment="1">
      <alignment horizontal="center"/>
    </xf>
    <xf numFmtId="0" fontId="2" fillId="2" borderId="2" xfId="19">
      <alignment horizontal="center" vertical="center"/>
    </xf>
    <xf numFmtId="0" fontId="2" fillId="3" borderId="3" xfId="12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>
      <alignment wrapText="1"/>
    </xf>
    <xf numFmtId="176" fontId="0" fillId="0" borderId="0" xfId="5" applyFont="1" applyFill="1" applyBorder="1">
      <alignment horizontal="right"/>
    </xf>
    <xf numFmtId="0" fontId="1" fillId="0" borderId="1" xfId="17"/>
    <xf numFmtId="58" fontId="0" fillId="0" borderId="0" xfId="10" applyFont="1" applyFill="1" applyBorder="1">
      <alignment horizontal="right"/>
    </xf>
    <xf numFmtId="10" fontId="0" fillId="0" borderId="0" xfId="6" applyFont="1" applyFill="1" applyBorder="1" applyAlignment="1">
      <alignment wrapText="1"/>
    </xf>
    <xf numFmtId="176" fontId="0" fillId="4" borderId="0" xfId="4" applyFont="1" applyBorder="1">
      <alignment horizontal="right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Date" xfId="10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25"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fgColor theme="9" tint="0.799981688894314"/>
          <bgColor theme="9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9"/>
        </top>
      </border>
    </dxf>
    <dxf>
      <font>
        <b val="1"/>
        <color theme="0"/>
      </font>
      <fill>
        <patternFill patternType="solid">
          <fgColor theme="9"/>
          <bgColor rgb="FF3F7D5E"/>
        </patternFill>
      </fill>
    </dxf>
    <dxf>
      <font>
        <color theme="1"/>
      </font>
      <border>
        <left style="thin">
          <color theme="9" tint="0.399975585192419"/>
        </left>
        <right style="thin">
          <color theme="9" tint="0.399975585192419"/>
        </right>
        <top style="thin">
          <color theme="9" tint="0.399975585192419"/>
        </top>
        <bottom style="thin">
          <color theme="9" tint="0.399975585192419"/>
        </bottom>
        <horizontal style="thin">
          <color theme="9" tint="0.399975585192419"/>
        </horizontal>
      </border>
    </dxf>
  </dxfs>
  <tableStyles count="1" defaultTableStyle="Equipment Inventory List" defaultPivotStyle="PivotStyleLight16">
    <tableStyle name="Equipment Inventory List" pivot="0" count="7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mruColors>
      <color rgb="003F7D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microsoft.com/office/2007/relationships/slicerCache" Target="slicerCaches/slicerCache3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323849</xdr:colOff>
      <xdr:row>0</xdr:row>
      <xdr:rowOff>9524</xdr:rowOff>
    </xdr:from>
    <xdr:to>
      <xdr:col>9</xdr:col>
      <xdr:colOff>571499</xdr:colOff>
      <xdr:row>1</xdr:row>
      <xdr:rowOff>161924</xdr:rowOff>
    </xdr:to>
    <mc:AlternateContent xmlns:mc="http://schemas.openxmlformats.org/markup-compatibility/2006">
      <mc:Choice xmlns:sle15="http://schemas.microsoft.com/office/drawing/2012/slicer" Requires="sle15">
        <xdr:graphicFrame>
          <xdr:nvGraphicFramePr>
            <xdr:cNvPr id="5" name="Location" descr="Filter Data table by Locat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ocat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694045" y="8890"/>
              <a:ext cx="3048000" cy="914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shape represents a slicer. 
Slicers are not supported in this version. Please update to the latest version of WPS Office.</a:t>
              </a:r>
            </a:p>
          </xdr:txBody>
        </xdr:sp>
      </mc:Fallback>
    </mc:AlternateContent>
    <xdr:clientData fPrintsWithSheet="0"/>
  </xdr:twoCellAnchor>
  <xdr:twoCellAnchor editAs="oneCell">
    <xdr:from>
      <xdr:col>10</xdr:col>
      <xdr:colOff>47624</xdr:colOff>
      <xdr:row>0</xdr:row>
      <xdr:rowOff>0</xdr:rowOff>
    </xdr:from>
    <xdr:to>
      <xdr:col>12</xdr:col>
      <xdr:colOff>133350</xdr:colOff>
      <xdr:row>1</xdr:row>
      <xdr:rowOff>152400</xdr:rowOff>
    </xdr:to>
    <mc:AlternateContent xmlns:mc="http://schemas.openxmlformats.org/markup-compatibility/2006">
      <mc:Choice xmlns:sle15="http://schemas.microsoft.com/office/drawing/2012/slicer" Requires="sle15">
        <xdr:graphicFrame>
          <xdr:nvGraphicFramePr>
            <xdr:cNvPr id="6" name="Condition" descr="Filter Data table by Condit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ndit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9445" y="0"/>
              <a:ext cx="2042160" cy="914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shape represents a slicer. 
Slicers are not supported in this version. Please update to the latest version of WPS Office.</a:t>
              </a:r>
            </a:p>
          </xdr:txBody>
        </xdr:sp>
      </mc:Fallback>
    </mc:AlternateContent>
    <xdr:clientData fPrintsWithSheet="0"/>
  </xdr:twoCellAnchor>
  <xdr:twoCellAnchor editAs="oneCell">
    <xdr:from>
      <xdr:col>13</xdr:col>
      <xdr:colOff>28574</xdr:colOff>
      <xdr:row>0</xdr:row>
      <xdr:rowOff>0</xdr:rowOff>
    </xdr:from>
    <xdr:to>
      <xdr:col>14</xdr:col>
      <xdr:colOff>781049</xdr:colOff>
      <xdr:row>1</xdr:row>
      <xdr:rowOff>152400</xdr:rowOff>
    </xdr:to>
    <mc:AlternateContent xmlns:mc="http://schemas.openxmlformats.org/markup-compatibility/2006">
      <mc:Choice xmlns:sle15="http://schemas.microsoft.com/office/drawing/2012/slicer" Requires="sle15">
        <xdr:graphicFrame>
          <xdr:nvGraphicFramePr>
            <xdr:cNvPr id="7" name="Years of service left " descr="Filter Data table by Years of service lef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ears of service left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444095" y="0"/>
              <a:ext cx="1930400" cy="914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shape represents a slicer. 
Slicers are not supported in this version. Please update to the latest version of WPS Office.</a:t>
              </a:r>
            </a:p>
          </xdr:txBody>
        </xdr:sp>
      </mc:Fallback>
    </mc:AlternateContent>
    <xdr:clientData fPrintsWithSheet="0"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Location" sourceName="Location">
  <extLst>
    <x:ext xmlns:x15="http://schemas.microsoft.com/office/spreadsheetml/2010/11/main" uri="{2F2917AC-EB37-4324-AD4E-5DD8C200BD13}">
      <x15:tableSlicerCache tableId="1" column="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Condition" sourceName="Condition">
  <extLst>
    <x:ext xmlns:x15="http://schemas.microsoft.com/office/spreadsheetml/2010/11/main" uri="{2F2917AC-EB37-4324-AD4E-5DD8C200BD13}">
      <x15:tableSlicerCache tableId="1" column="4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Years_of_service_left" sourceName="Years of service left ">
  <extLst>
    <x:ext xmlns:x15="http://schemas.microsoft.com/office/spreadsheetml/2010/11/main" uri="{2F2917AC-EB37-4324-AD4E-5DD8C200BD13}">
      <x15:tableSlicerCache tableId="1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Location" cache="Slicer_Location" caption="Location" columnCount="3" rowHeight="241300"/>
  <slicer name="Condition" cache="Slicer_Condition" caption="Condition" columnCount="3" rowHeight="241300"/>
  <slicer name="Years of service left " cache="Slicer_Years_of_service_left" caption="Years of service left " columnCount="6" rowHeight="241300"/>
</slicers>
</file>

<file path=xl/tables/table1.xml><?xml version="1.0" encoding="utf-8"?>
<table xmlns="http://schemas.openxmlformats.org/spreadsheetml/2006/main" id="1" name="Data" displayName="Data" ref="B4:S9" totalsRowShown="0">
  <autoFilter ref="B4:S9">
    <filterColumn colId="2">
      <customFilters>
        <customFilter operator="equal" val="Main branch"/>
      </customFilters>
    </filterColumn>
  </autoFilter>
  <tableColumns count="18">
    <tableColumn id="1" name="Asset or serial number" dataDxfId="0"/>
    <tableColumn id="2" name="Item description (make and model)" dataDxfId="1"/>
    <tableColumn id="3" name="Location" dataDxfId="2"/>
    <tableColumn id="4" name="Condition" dataDxfId="3"/>
    <tableColumn id="5" name="Vendor" dataDxfId="4"/>
    <tableColumn id="6" name="Years of service left " dataDxfId="5"/>
    <tableColumn id="7" name="Initial value" dataDxfId="6"/>
    <tableColumn id="8" name="Down payment" dataDxfId="7"/>
    <tableColumn id="9" name="Date purchased or leased" dataDxfId="8"/>
    <tableColumn id="10" name="Loan term in years" dataDxfId="9"/>
    <tableColumn id="11" name="Loan rate" dataDxfId="10"/>
    <tableColumn id="12" name="Monthly payment" dataDxfId="11"/>
    <tableColumn id="13" name="Monthly operating costs" dataDxfId="12"/>
    <tableColumn id="14" name="Total monthly cost" dataDxfId="13"/>
    <tableColumn id="15" name="Expected value at end of loan term" dataDxfId="14"/>
    <tableColumn id="16" name="Annual straight line depreciation" dataDxfId="15"/>
    <tableColumn id="17" name="Monthly straight line depreciation" dataDxfId="16"/>
    <tableColumn id="18" name="Current value" dataDxfId="17"/>
  </tableColumns>
  <tableStyleInfo name="Equipment Inventory List" showFirstColumn="0" showLastColumn="0" showRowStripes="1" showColumnStripes="0"/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499984740745262"/>
    <pageSetUpPr fitToPage="1" autoPageBreaks="0"/>
  </sheetPr>
  <dimension ref="B1:S9"/>
  <sheetViews>
    <sheetView showGridLines="0" tabSelected="1" workbookViewId="0">
      <selection activeCell="A1" sqref="A1"/>
    </sheetView>
  </sheetViews>
  <sheetFormatPr defaultColWidth="9" defaultRowHeight="30" customHeight="1"/>
  <cols>
    <col min="1" max="1" width="2.66666666666667" customWidth="1"/>
    <col min="2" max="2" width="14.3333333333333" style="1" customWidth="1"/>
    <col min="3" max="3" width="19.6666666666667" customWidth="1"/>
    <col min="4" max="4" width="16.8857142857143" customWidth="1"/>
    <col min="5" max="5" width="14.6666666666667" customWidth="1"/>
    <col min="6" max="6" width="12.3333333333333" customWidth="1"/>
    <col min="7" max="8" width="14.6666666666667" customWidth="1"/>
    <col min="9" max="9" width="12.6666666666667" customWidth="1"/>
    <col min="10" max="10" width="19.6666666666667" customWidth="1"/>
    <col min="11" max="13" width="14.6666666666667" customWidth="1"/>
    <col min="14" max="14" width="17.6666666666667" customWidth="1"/>
    <col min="15" max="15" width="15.6666666666667" customWidth="1"/>
    <col min="16" max="18" width="19.6666666666667" customWidth="1"/>
    <col min="19" max="19" width="16.6666666666667" customWidth="1"/>
    <col min="20" max="20" width="2.66666666666667" customWidth="1"/>
  </cols>
  <sheetData>
    <row r="1" ht="60" customHeight="1" spans="2:19">
      <c r="B1" s="2" t="s">
        <v>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2"/>
      <c r="O1" s="2"/>
      <c r="P1" s="10"/>
      <c r="Q1" s="10"/>
      <c r="R1" s="10"/>
      <c r="S1" s="10"/>
    </row>
    <row r="2" ht="23.1" customHeight="1" spans="2:2">
      <c r="B2"/>
    </row>
    <row r="3" customHeight="1" spans="2:19">
      <c r="B3" s="4" t="s">
        <v>1</v>
      </c>
      <c r="C3" s="4"/>
      <c r="D3" s="4"/>
      <c r="E3" s="4"/>
      <c r="F3" s="4"/>
      <c r="G3" s="4"/>
      <c r="H3" s="5" t="s">
        <v>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customHeight="1" spans="2:19"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</row>
    <row r="5" customHeight="1" spans="2:19">
      <c r="B5" s="7">
        <v>123</v>
      </c>
      <c r="C5" s="6" t="s">
        <v>21</v>
      </c>
      <c r="D5" s="6" t="s">
        <v>22</v>
      </c>
      <c r="E5" s="6" t="s">
        <v>23</v>
      </c>
      <c r="F5" s="6" t="s">
        <v>24</v>
      </c>
      <c r="G5" s="8">
        <v>5</v>
      </c>
      <c r="H5" s="9">
        <v>30000</v>
      </c>
      <c r="I5" s="9">
        <v>5000</v>
      </c>
      <c r="J5" s="11">
        <f ca="1">DATE(YEAR(TODAY())-2,1,1)</f>
        <v>43466</v>
      </c>
      <c r="K5" s="8">
        <v>4</v>
      </c>
      <c r="L5" s="12">
        <v>0.1</v>
      </c>
      <c r="M5" s="13">
        <f>IFERROR(IF(AND(Data[[#This Row],[Initial value]]&gt;0,Data[[#This Row],[Initial value]]&lt;&gt;Data[[#This Row],[Down payment]]),-1*PMT(Data[[#This Row],[Loan rate]]/12,Data[[#This Row],[Loan term in years]]*12,Data[[#This Row],[Initial value]]-Data[[#This Row],[Down payment]]),0),0)</f>
        <v>634.06458586868</v>
      </c>
      <c r="N5" s="9">
        <v>200</v>
      </c>
      <c r="O5" s="13">
        <f>IFERROR(Data[[#This Row],[Monthly operating costs]]+Data[[#This Row],[Monthly payment]],"")</f>
        <v>834.06458586868</v>
      </c>
      <c r="P5" s="9">
        <v>20000</v>
      </c>
      <c r="Q5" s="13">
        <f>IFERROR(IF(Data[[#This Row],[Initial value]]&gt;0,SLN(Data[[#This Row],[Initial value]],Data[[#This Row],[Expected value at end of loan term]],Data[[#This Row],[Years of service left ]]),0),0)</f>
        <v>2000</v>
      </c>
      <c r="R5" s="13">
        <f>IFERROR(Data[[#This Row],[Annual straight line depreciation]]/12,0)</f>
        <v>166.666666666667</v>
      </c>
      <c r="S5" s="13">
        <f ca="1">IFERROR(Data[[#This Row],[Initial value]]-(Data[[#This Row],[Annual straight line depreciation]]*((TODAY()-Data[[#This Row],[Date purchased or leased]])/365)),0)</f>
        <v>25364.3835616438</v>
      </c>
    </row>
    <row r="6" customHeight="1" spans="2:19">
      <c r="B6" s="7">
        <v>456</v>
      </c>
      <c r="C6" s="6" t="s">
        <v>21</v>
      </c>
      <c r="D6" s="6" t="s">
        <v>22</v>
      </c>
      <c r="E6" s="6" t="s">
        <v>25</v>
      </c>
      <c r="F6" s="6" t="s">
        <v>24</v>
      </c>
      <c r="G6" s="8">
        <v>3</v>
      </c>
      <c r="H6" s="9">
        <v>5000</v>
      </c>
      <c r="I6" s="9">
        <v>5000</v>
      </c>
      <c r="J6" s="11">
        <f ca="1">DATE(YEAR(TODAY())-1,1,1)</f>
        <v>43831</v>
      </c>
      <c r="K6" s="8"/>
      <c r="L6" s="12"/>
      <c r="M6" s="13">
        <f>IFERROR(IF(AND(Data[[#This Row],[Initial value]]&gt;0,Data[[#This Row],[Initial value]]&lt;&gt;Data[[#This Row],[Down payment]]),-1*PMT(Data[[#This Row],[Loan rate]]/12,Data[[#This Row],[Loan term in years]]*12,Data[[#This Row],[Initial value]]-Data[[#This Row],[Down payment]]),0),0)</f>
        <v>0</v>
      </c>
      <c r="N6" s="9">
        <v>20</v>
      </c>
      <c r="O6" s="13">
        <f>IFERROR(Data[[#This Row],[Monthly operating costs]]+Data[[#This Row],[Monthly payment]],"")</f>
        <v>20</v>
      </c>
      <c r="P6" s="9"/>
      <c r="Q6" s="13">
        <f>IFERROR(IF(Data[[#This Row],[Initial value]]&gt;0,SLN(Data[[#This Row],[Initial value]],Data[[#This Row],[Expected value at end of loan term]],Data[[#This Row],[Years of service left ]]),0),0)</f>
        <v>1666.66666666667</v>
      </c>
      <c r="R6" s="13">
        <f>IFERROR(Data[[#This Row],[Annual straight line depreciation]]/12,0)</f>
        <v>138.888888888889</v>
      </c>
      <c r="S6" s="13">
        <f ca="1">IFERROR(Data[[#This Row],[Initial value]]-(Data[[#This Row],[Annual straight line depreciation]]*((TODAY()-Data[[#This Row],[Date purchased or leased]])/365)),0)</f>
        <v>2803.65296803653</v>
      </c>
    </row>
    <row r="7" hidden="1" customHeight="1" spans="2:19">
      <c r="B7" s="7">
        <v>789</v>
      </c>
      <c r="C7" s="6" t="s">
        <v>21</v>
      </c>
      <c r="D7" s="6" t="s">
        <v>26</v>
      </c>
      <c r="E7" s="6" t="s">
        <v>27</v>
      </c>
      <c r="F7" s="6" t="s">
        <v>24</v>
      </c>
      <c r="G7" s="8">
        <v>6</v>
      </c>
      <c r="H7" s="9">
        <v>50000</v>
      </c>
      <c r="I7" s="9">
        <v>20000</v>
      </c>
      <c r="J7" s="11">
        <f ca="1">TODAY()</f>
        <v>44312</v>
      </c>
      <c r="K7" s="8">
        <v>5</v>
      </c>
      <c r="L7" s="12">
        <v>0.05</v>
      </c>
      <c r="M7" s="13">
        <f>IFERROR(IF(AND(Data[[#This Row],[Initial value]]&gt;0,Data[[#This Row],[Initial value]]&lt;&gt;Data[[#This Row],[Down payment]]),-1*PMT(Data[[#This Row],[Loan rate]]/12,Data[[#This Row],[Loan term in years]]*12,Data[[#This Row],[Initial value]]-Data[[#This Row],[Down payment]]),0),0)</f>
        <v>566.137009320328</v>
      </c>
      <c r="N7" s="9">
        <v>40</v>
      </c>
      <c r="O7" s="13">
        <f>IFERROR(Data[[#This Row],[Monthly operating costs]]+Data[[#This Row],[Monthly payment]],"")</f>
        <v>606.137009320328</v>
      </c>
      <c r="P7" s="9">
        <v>1500</v>
      </c>
      <c r="Q7" s="13">
        <f>IFERROR(IF(Data[[#This Row],[Initial value]]&gt;0,SLN(Data[[#This Row],[Initial value]],Data[[#This Row],[Expected value at end of loan term]],Data[[#This Row],[Years of service left ]]),0),0)</f>
        <v>8083.33333333333</v>
      </c>
      <c r="R7" s="13">
        <f>IFERROR(Data[[#This Row],[Annual straight line depreciation]]/12,0)</f>
        <v>673.611111111111</v>
      </c>
      <c r="S7" s="13">
        <f ca="1">IFERROR(Data[[#This Row],[Initial value]]-(Data[[#This Row],[Annual straight line depreciation]]*((TODAY()-Data[[#This Row],[Date purchased or leased]])/365)),0)</f>
        <v>50000</v>
      </c>
    </row>
    <row r="8" hidden="1" customHeight="1" spans="2:19">
      <c r="B8" s="7"/>
      <c r="C8" s="6"/>
      <c r="D8" s="6"/>
      <c r="E8" s="6"/>
      <c r="F8" s="6"/>
      <c r="G8" s="8"/>
      <c r="H8" s="9"/>
      <c r="I8" s="9"/>
      <c r="J8" s="11"/>
      <c r="K8" s="8"/>
      <c r="L8" s="12"/>
      <c r="M8" s="13">
        <f>IFERROR(IF(AND(Data[[#This Row],[Initial value]]&gt;0,Data[[#This Row],[Initial value]]&lt;&gt;Data[[#This Row],[Down payment]]),-1*PMT(Data[[#This Row],[Loan rate]]/12,Data[[#This Row],[Loan term in years]]*12,Data[[#This Row],[Initial value]]-Data[[#This Row],[Down payment]]),0),0)</f>
        <v>0</v>
      </c>
      <c r="N8" s="9"/>
      <c r="O8" s="13">
        <f>IFERROR(Data[[#This Row],[Monthly operating costs]]+Data[[#This Row],[Monthly payment]],"")</f>
        <v>0</v>
      </c>
      <c r="P8" s="9"/>
      <c r="Q8" s="13">
        <f>IFERROR(IF(Data[[#This Row],[Initial value]]&gt;0,SLN(Data[[#This Row],[Initial value]],Data[[#This Row],[Expected value at end of loan term]],Data[[#This Row],[Years of service left ]]),0),0)</f>
        <v>0</v>
      </c>
      <c r="R8" s="13">
        <f>IFERROR(Data[[#This Row],[Annual straight line depreciation]]/12,0)</f>
        <v>0</v>
      </c>
      <c r="S8" s="13">
        <f ca="1">IFERROR(Data[[#This Row],[Initial value]]-(Data[[#This Row],[Annual straight line depreciation]]*((TODAY()-Data[[#This Row],[Date purchased or leased]])/365)),0)</f>
        <v>0</v>
      </c>
    </row>
    <row r="9" hidden="1" customHeight="1" spans="2:19">
      <c r="B9" s="7"/>
      <c r="C9" s="6"/>
      <c r="D9" s="6"/>
      <c r="E9" s="6"/>
      <c r="F9" s="6"/>
      <c r="G9" s="8"/>
      <c r="H9" s="9"/>
      <c r="I9" s="9"/>
      <c r="J9" s="11"/>
      <c r="K9" s="8"/>
      <c r="L9" s="12"/>
      <c r="M9" s="13">
        <f>IFERROR(IF(AND(Data[[#This Row],[Initial value]]&gt;0,Data[[#This Row],[Initial value]]&lt;&gt;Data[[#This Row],[Down payment]]),-1*PMT(Data[[#This Row],[Loan rate]]/12,Data[[#This Row],[Loan term in years]]*12,Data[[#This Row],[Initial value]]-Data[[#This Row],[Down payment]]),0),0)</f>
        <v>0</v>
      </c>
      <c r="N9" s="9"/>
      <c r="O9" s="13">
        <f>IFERROR(Data[[#This Row],[Monthly operating costs]]+Data[[#This Row],[Monthly payment]],"")</f>
        <v>0</v>
      </c>
      <c r="P9" s="9"/>
      <c r="Q9" s="13">
        <f>IFERROR(IF(Data[[#This Row],[Initial value]]&gt;0,SLN(Data[[#This Row],[Initial value]],Data[[#This Row],[Expected value at end of loan term]],Data[[#This Row],[Years of service left ]]),0),0)</f>
        <v>0</v>
      </c>
      <c r="R9" s="13">
        <f>IFERROR(Data[[#This Row],[Annual straight line depreciation]]/12,0)</f>
        <v>0</v>
      </c>
      <c r="S9" s="13">
        <f ca="1">IFERROR(Data[[#This Row],[Initial value]]-(Data[[#This Row],[Annual straight line depreciation]]*((TODAY()-Data[[#This Row],[Date purchased or leased]])/365)),0)</f>
        <v>0</v>
      </c>
    </row>
  </sheetData>
  <mergeCells count="6">
    <mergeCell ref="B1:F1"/>
    <mergeCell ref="G1:J1"/>
    <mergeCell ref="K1:M1"/>
    <mergeCell ref="N1:O1"/>
    <mergeCell ref="B3:G3"/>
    <mergeCell ref="H3:S3"/>
  </mergeCells>
  <dataValidations count="26">
    <dataValidation allowBlank="1" showInputMessage="1" showErrorMessage="1" prompt="Create an Equipment Inventory List in this worksheet. Enter equipment details in Data table to calculate payment, depreciation &amp; value. Use slicers in cells G1 to N1 to filter data" sqref="A1"/>
    <dataValidation allowBlank="1" showInputMessage="1" showErrorMessage="1" prompt="Enter Asset or serial number in this column under this heading. Use heading filters to find specific entries" sqref="B4"/>
    <dataValidation allowBlank="1" showInputMessage="1" showErrorMessage="1" prompt="Enter information about Physical Condition of equipment in columns B through G in table below" sqref="B3:G3"/>
    <dataValidation allowBlank="1" showInputMessage="1" showErrorMessage="1" prompt="Location slicer is in this cell. Use this slicer to filter information based on location" sqref="G1:J1"/>
    <dataValidation allowBlank="1" showInputMessage="1" showErrorMessage="1" prompt="Title of this worksheet is in this cell. Slicers Location, Condition, and Years of service left are in cells at right" sqref="B1:F1"/>
    <dataValidation allowBlank="1" showInputMessage="1" showErrorMessage="1" prompt="Enter Down payment in this column under this heading" sqref="I4"/>
    <dataValidation allowBlank="1" showInputMessage="1" showErrorMessage="1" prompt="Condition slicer is in this cell. Use this slicer to filter information based on equipment’s condition" sqref="K1:M1"/>
    <dataValidation allowBlank="1" showInputMessage="1" showErrorMessage="1" prompt="Years of service left slicer is in this cell. Use this slicer to filter information based on years of service left" sqref="N1"/>
    <dataValidation allowBlank="1" showInputMessage="1" showErrorMessage="1" prompt="Enter Years of service left in this column under this heading" sqref="G4"/>
    <dataValidation allowBlank="1" showInputMessage="1" showErrorMessage="1" prompt="Enter equipment details in Data table below" sqref="B2"/>
    <dataValidation allowBlank="1" showInputMessage="1" showErrorMessage="1" prompt="Enter information about Financial Status of equipment in columns H through S in table below" sqref="H3:S3"/>
    <dataValidation allowBlank="1" showInputMessage="1" showErrorMessage="1" prompt="Enter Item description (make and model) in this column under this heading" sqref="C4"/>
    <dataValidation allowBlank="1" showInputMessage="1" showErrorMessage="1" prompt="Enter Location in this column under this heading" sqref="D4"/>
    <dataValidation allowBlank="1" showInputMessage="1" showErrorMessage="1" prompt="Enter Condition in this column under this heading" sqref="E4"/>
    <dataValidation allowBlank="1" showInputMessage="1" showErrorMessage="1" prompt="Enter Vendor in this column under this heading" sqref="F4"/>
    <dataValidation allowBlank="1" showInputMessage="1" showErrorMessage="1" prompt="Enter Initial value in this column under this heading" sqref="H4"/>
    <dataValidation allowBlank="1" showInputMessage="1" showErrorMessage="1" prompt="Enter Date purchased or leased in this column under this heading" sqref="J4"/>
    <dataValidation allowBlank="1" showInputMessage="1" showErrorMessage="1" prompt="Enter Loan term in years in this column under this heading" sqref="K4"/>
    <dataValidation allowBlank="1" showInputMessage="1" showErrorMessage="1" prompt="Enter Loan rate in this column under this heading" sqref="L4"/>
    <dataValidation allowBlank="1" showInputMessage="1" showErrorMessage="1" prompt="Monthly payment is automatically calculated in this column under this heading" sqref="M4"/>
    <dataValidation allowBlank="1" showInputMessage="1" showErrorMessage="1" prompt="Enter Monthly operating costs in this column under this heading" sqref="N4"/>
    <dataValidation allowBlank="1" showInputMessage="1" showErrorMessage="1" prompt="Total monthly cost is automatically calculated in this column under this heading" sqref="O4"/>
    <dataValidation allowBlank="1" showInputMessage="1" showErrorMessage="1" prompt="Enter Expected value at end of loan term in this column under this heading" sqref="P4"/>
    <dataValidation allowBlank="1" showInputMessage="1" showErrorMessage="1" prompt="Annual straight line depreciation is automatically calculated in this column under this heading" sqref="Q4"/>
    <dataValidation allowBlank="1" showInputMessage="1" showErrorMessage="1" prompt="Monthly straight line depreciation is automatically calculated in this column under this heading" sqref="R4"/>
    <dataValidation allowBlank="1" showInputMessage="1" showErrorMessage="1" prompt="Current value is automatically calculated in this column under this heading" sqref="S4"/>
  </dataValidations>
  <printOptions horizontalCentered="1"/>
  <pageMargins left="0.25" right="0.25" top="0.75" bottom="0.75" header="0.3" footer="0.3"/>
  <pageSetup paperSize="1" scale="45" fitToHeight="0" orientation="landscape"/>
  <headerFooter differentFirst="1">
    <oddFooter>&amp;CPage &amp;P of &amp;N</oddFooter>
  </headerFooter>
  <ignoredErrors>
    <ignoredError sqref="S8:S9;Q8:Q9;Q6;O8:O9;M6:M9" emptyCellReference="1"/>
  </ignoredErrors>
  <drawing r:id="rId1"/>
  <tableParts count="1">
    <tablePart r:id="rId2"/>
  </tableParts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M e d i a S e r v i c e K e y P o i n t s   x m l n s = " 7 1 a f 3 2 4 3 - 3 d d 4 - 4 a 8 d - 8 c 0 d - d d 7 6 d a 1 f 0 2 a 5 "   x s i : n i l = " t r u e " /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7 9 F 1 1 1 E D 3 5 F 8 C C 4 7 9 4 4 9 6 0 9 E 8 A 0 9 2 3 A 6 "   m a : c o n t e n t T y p e V e r s i o n = " 1 1 "   m a : c o n t e n t T y p e D e s c r i p t i o n = " C r e a t e   a   n e w   d o c u m e n t . "   m a : c o n t e n t T y p e S c o p e = " "   m a : v e r s i o n I D = " 9 6 7 7 2 1 0 f 2 4 a 1 b e 2 3 c 9 2 c 9 0 f d 8 8 6 a a 0 a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0 e 0 5 7 2 3 c 5 c 1 9 0 8 d f 1 a 1 a 4 e b f 1 1 d 3 4 4 e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7 1 a f 3 2 4 3 - 3 d d 4 - 4 a 8 d - 8 c 0 d - d d 7 6 d a 1 f 0 2 a 5 "   x m l n s : n s 3 = " 1 6 c 0 5 7 2 7 - a a 7 5 - 4 e 4 a - 9 b 5 f - 8 a 8 0 a 1 1 6 5 8 9 1 " >  
 < x s d : i m p o r t   n a m e s p a c e = " 7 1 a f 3 2 4 3 - 3 d d 4 - 4 a 8 d - 8 c 0 d - d d 7 6 d a 1 f 0 2 a 5 " / >  
 < x s d : i m p o r t   n a m e s p a c e = " 1 6 c 0 5 7 2 7 - a a 7 5 - 4 e 4 a - 9 b 5 f - 8 a 8 0 a 1 1 6 5 8 9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7 1 a f 3 2 4 3 - 3 d d 4 - 4 a 8 d - 8 c 0 d - d d 7 6 d a 1 f 0 2 a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1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f a l s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1 6 c 0 5 7 2 7 - a a 7 5 - 4 e 4 a - 9 b 5 f - 8 a 8 0 a 1 1 6 5 8 9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1670C2BC-3E4A-4278-A730-8CFC69B5CA11}">
  <ds:schemaRefs/>
</ds:datastoreItem>
</file>

<file path=customXml/itemProps2.xml><?xml version="1.0" encoding="utf-8"?>
<ds:datastoreItem xmlns:ds="http://schemas.openxmlformats.org/officeDocument/2006/customXml" ds:itemID="{E639668A-32FB-416C-942D-2CF45E950D95}">
  <ds:schemaRefs/>
</ds:datastoreItem>
</file>

<file path=customXml/itemProps3.xml><?xml version="1.0" encoding="utf-8"?>
<ds:datastoreItem xmlns:ds="http://schemas.openxmlformats.org/officeDocument/2006/customXml" ds:itemID="{44444D01-2B64-4DBF-9418-576D25C2B5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EQUIPMENT INVENTORY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2019-07-07T23:02:00Z</dcterms:created>
  <dcterms:modified xsi:type="dcterms:W3CDTF">2021-04-26T10:06:22Z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KSOProductBuildVer">
    <vt:lpwstr>1033-11.2.0.10114</vt:lpwstr>
  </property>
</Properties>
</file>