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E:\Wet7\"/>
    </mc:Choice>
  </mc:AlternateContent>
  <xr:revisionPtr revIDLastSave="0" documentId="8_{5F39D145-594B-4E78-AE48-7EA854FDFD4B}" xr6:coauthVersionLast="47" xr6:coauthVersionMax="47" xr10:uidLastSave="{00000000-0000-0000-0000-000000000000}"/>
  <bookViews>
    <workbookView xWindow="-120" yWindow="-120" windowWidth="20730" windowHeight="11160" xr2:uid="{00000000-000D-0000-FFFF-FFFF00000000}"/>
  </bookViews>
  <sheets>
    <sheet name="Inventory List" sheetId="2" r:id="rId1"/>
    <sheet name="Inventory Pick List" sheetId="11" r:id="rId2"/>
    <sheet name="Bin Lookup" sheetId="9" r:id="rId3"/>
  </sheets>
  <definedNames>
    <definedName name="BinNumber">BinLookup[BIN '#]</definedName>
    <definedName name="ColumnTitle1">InventoryList[[#Headers],[SKU]]</definedName>
    <definedName name="ColumnTitle2">InventoryPickList[[#Headers],[ORDER '#]]</definedName>
    <definedName name="ColumnTitle3">BinLookup[[#Headers],[BIN '#]]</definedName>
    <definedName name="_xlnm.Print_Titles" localSheetId="2">'Bin Lookup'!$4:$4</definedName>
    <definedName name="_xlnm.Print_Titles" localSheetId="0">'Inventory List'!$4:$4</definedName>
    <definedName name="_xlnm.Print_Titles" localSheetId="1">'Inventory Pick List'!$4:$4</definedName>
    <definedName name="SKULookup">InventoryList[SKU]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11" l="1"/>
  <c r="H8" i="11"/>
  <c r="H7" i="11"/>
  <c r="H6" i="11"/>
  <c r="H5" i="11"/>
  <c r="G9" i="11"/>
  <c r="G8" i="11"/>
  <c r="G7" i="11"/>
  <c r="G6" i="11"/>
  <c r="G5" i="11"/>
  <c r="F9" i="11"/>
  <c r="F8" i="11"/>
  <c r="F7" i="11"/>
  <c r="F6" i="11"/>
  <c r="F5" i="11"/>
  <c r="E9" i="11"/>
  <c r="E8" i="11"/>
  <c r="E7" i="11"/>
  <c r="E6" i="11"/>
  <c r="E5" i="11"/>
  <c r="K15" i="2" l="1"/>
  <c r="K14" i="2"/>
  <c r="K12" i="2"/>
  <c r="K11" i="2"/>
  <c r="K10" i="2"/>
  <c r="K9" i="2"/>
  <c r="K8" i="2"/>
  <c r="K7" i="2"/>
  <c r="K6" i="2"/>
  <c r="K5" i="2"/>
  <c r="K13" i="2"/>
  <c r="J15" i="2" l="1"/>
  <c r="E15" i="2"/>
  <c r="J14" i="2"/>
  <c r="E14" i="2"/>
  <c r="I8" i="11" s="1"/>
  <c r="J13" i="2"/>
  <c r="E13" i="2"/>
  <c r="J12" i="2"/>
  <c r="E12" i="2"/>
  <c r="J11" i="2"/>
  <c r="E11" i="2"/>
  <c r="I7" i="11" s="1"/>
  <c r="J10" i="2"/>
  <c r="E10" i="2"/>
  <c r="J9" i="2"/>
  <c r="E9" i="2"/>
  <c r="J8" i="2"/>
  <c r="E8" i="2"/>
  <c r="I6" i="11" s="1"/>
  <c r="J7" i="2"/>
  <c r="E7" i="2"/>
  <c r="I9" i="11" s="1"/>
  <c r="J6" i="2"/>
  <c r="E6" i="2"/>
  <c r="J5" i="2"/>
  <c r="E5" i="2"/>
  <c r="I5" i="11" s="1"/>
  <c r="C3" i="2"/>
  <c r="D3" i="2"/>
  <c r="B3" i="2" l="1"/>
</calcChain>
</file>

<file path=xl/sharedStrings.xml><?xml version="1.0" encoding="utf-8"?>
<sst xmlns="http://schemas.openxmlformats.org/spreadsheetml/2006/main" count="109" uniqueCount="65">
  <si>
    <t>SKU</t>
  </si>
  <si>
    <t>T345</t>
  </si>
  <si>
    <t>T5789</t>
  </si>
  <si>
    <t>T9876</t>
  </si>
  <si>
    <t>Item 3</t>
  </si>
  <si>
    <t>T098</t>
  </si>
  <si>
    <t>T349</t>
  </si>
  <si>
    <t>T9875</t>
  </si>
  <si>
    <t>Item 1</t>
  </si>
  <si>
    <t>Item 2</t>
  </si>
  <si>
    <t>Item 4</t>
  </si>
  <si>
    <t>Item 5</t>
  </si>
  <si>
    <t>Item 6</t>
  </si>
  <si>
    <t>Item 7</t>
  </si>
  <si>
    <t>Item 8</t>
  </si>
  <si>
    <t>Item 9</t>
  </si>
  <si>
    <t>Item 10</t>
  </si>
  <si>
    <t>Large bin</t>
  </si>
  <si>
    <t>Small bin</t>
  </si>
  <si>
    <t>Medium bin</t>
  </si>
  <si>
    <t>Row 2, slot 1</t>
  </si>
  <si>
    <t>Row 3, slot 2</t>
  </si>
  <si>
    <t>Row 4, slot 5</t>
  </si>
  <si>
    <t>Row 3, slot 1</t>
  </si>
  <si>
    <t>Row 1, slot 1</t>
  </si>
  <si>
    <t>Row 1, slot 2</t>
  </si>
  <si>
    <t>Row 2, slot 2</t>
  </si>
  <si>
    <t>Each</t>
  </si>
  <si>
    <t>TS3456</t>
  </si>
  <si>
    <t>Box (10 ct)</t>
  </si>
  <si>
    <t>Package (5 ct)</t>
  </si>
  <si>
    <t>SP7875</t>
  </si>
  <si>
    <t>TR87680</t>
  </si>
  <si>
    <t>MK676554</t>
  </si>
  <si>
    <t>YE98767</t>
  </si>
  <si>
    <t>XR23423</t>
  </si>
  <si>
    <t>PW98762</t>
  </si>
  <si>
    <t>BM87684</t>
  </si>
  <si>
    <t>BH67655</t>
  </si>
  <si>
    <t>WT98768</t>
  </si>
  <si>
    <t>TP001-1</t>
  </si>
  <si>
    <t>TOTAL INVENTORY VALUE:</t>
  </si>
  <si>
    <t>BIN COUNT:</t>
  </si>
  <si>
    <t>INVENTORY ITEMS:</t>
  </si>
  <si>
    <t>DESCRIPTION</t>
  </si>
  <si>
    <t>BIN #</t>
  </si>
  <si>
    <t>LOCATION</t>
  </si>
  <si>
    <t>UNIT</t>
  </si>
  <si>
    <t>QTY</t>
  </si>
  <si>
    <t>REORDER QTY</t>
  </si>
  <si>
    <t>COST</t>
  </si>
  <si>
    <t>INVENTORY VALUE</t>
  </si>
  <si>
    <t>REORDER</t>
  </si>
  <si>
    <t>Item 11</t>
  </si>
  <si>
    <t>WDG123</t>
  </si>
  <si>
    <t>INVENTORY PICK LIST</t>
  </si>
  <si>
    <t>WIDTH</t>
  </si>
  <si>
    <t>HEIGHT</t>
  </si>
  <si>
    <t>LENGTH</t>
  </si>
  <si>
    <t>BIN LOOKUP</t>
  </si>
  <si>
    <t>ORDER #</t>
  </si>
  <si>
    <t>PICK QTY</t>
  </si>
  <si>
    <t>QTY AVAILABLE</t>
  </si>
  <si>
    <t>ITEM DESCRIPTION</t>
  </si>
  <si>
    <t>INVENTORY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</si>
</sst>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164" formatCode="&quot;$&quot;#,##0.00"/>
    <numFmt numFmtId="165" formatCode="&quot;Reorder&quot;;&quot;&quot;;&quot;&quot;"/>
    <numFmt numFmtId="166" formatCode="&quot;&quot;;&quot;&quot;;&quot;Clear Pick List Selected in B2&quot;"/>
    <numFmt numFmtId="167" formatCode="&quot;Pick List was cleared&quot;;&quot;&quot;;&quot;Pick List was not cleared&quot;"/>
  </numFmts>
  <fonts count="12" x14ac:knownFonts="1">
    <font>
      <sz val="11"/>
      <color theme="3" tint="0.14993743705557422"/>
      <name val="Franklin Gothic Medium"/>
      <family val="2"/>
      <scheme val="minor"/>
    </font>
    <font>
      <i/>
      <sz val="10"/>
      <color theme="1"/>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6">
    <xf numFmtId="0" fontId="0" fillId="0" borderId="0">
      <alignment vertical="center"/>
    </xf>
    <xf numFmtId="0" fontId="2" fillId="0" borderId="1" applyNumberFormat="0" applyFill="0" applyAlignment="0" applyProtection="0"/>
    <xf numFmtId="0" fontId="9" fillId="2" borderId="0" applyNumberFormat="0" applyProtection="0">
      <alignment horizontal="left" vertical="center" indent="1"/>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5" fontId="11" fillId="0" borderId="0">
      <alignment horizontal="center" vertical="center"/>
    </xf>
    <xf numFmtId="0" fontId="8" fillId="2" borderId="0" applyNumberFormat="0" applyProtection="0">
      <alignment horizontal="right" indent="1"/>
    </xf>
    <xf numFmtId="0" fontId="10" fillId="0" borderId="0" applyNumberFormat="0" applyProtection="0">
      <alignment horizontal="center"/>
    </xf>
    <xf numFmtId="0" fontId="10"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8" fillId="0" borderId="0" applyNumberFormat="0" applyFill="0" applyBorder="0">
      <alignment horizontal="center"/>
    </xf>
  </cellStyleXfs>
  <cellXfs count="20">
    <xf numFmtId="0" fontId="0" fillId="0" borderId="0" xfId="0">
      <alignment vertical="center"/>
    </xf>
    <xf numFmtId="0" fontId="2" fillId="0" borderId="1" xfId="1" applyAlignment="1">
      <alignment vertical="center"/>
    </xf>
    <xf numFmtId="0" fontId="3" fillId="0" borderId="0" xfId="3"/>
    <xf numFmtId="0" fontId="2" fillId="0" borderId="1" xfId="1"/>
    <xf numFmtId="0" fontId="3" fillId="0" borderId="0" xfId="3" applyAlignment="1"/>
    <xf numFmtId="0" fontId="2" fillId="0" borderId="1" xfId="1" applyAlignment="1"/>
    <xf numFmtId="165" fontId="11" fillId="0" borderId="0" xfId="7">
      <alignment horizontal="center" vertical="center"/>
    </xf>
    <xf numFmtId="0" fontId="0" fillId="0" borderId="0" xfId="0" applyFont="1" applyFill="1" applyBorder="1" applyAlignment="1">
      <alignment horizontal="left" vertical="center" indent="1"/>
    </xf>
    <xf numFmtId="0" fontId="0" fillId="0" borderId="0" xfId="0" applyFont="1" applyFill="1" applyBorder="1" applyAlignment="1">
      <alignment horizontal="center"/>
    </xf>
    <xf numFmtId="0" fontId="9" fillId="2" borderId="0" xfId="2">
      <alignment horizontal="left" vertical="center" indent="1"/>
    </xf>
    <xf numFmtId="0" fontId="1" fillId="0" borderId="0" xfId="0" applyFont="1" applyAlignment="1">
      <alignment vertical="center"/>
    </xf>
    <xf numFmtId="164" fontId="6" fillId="0" borderId="0" xfId="11" applyNumberFormat="1">
      <alignment horizontal="left" vertical="top"/>
    </xf>
    <xf numFmtId="0" fontId="6" fillId="0" borderId="0" xfId="11">
      <alignment horizontal="left" vertical="top"/>
    </xf>
    <xf numFmtId="0" fontId="7" fillId="0" borderId="0" xfId="12">
      <alignment horizontal="left" vertical="center" wrapText="1" indent="1"/>
    </xf>
    <xf numFmtId="1" fontId="7" fillId="0" borderId="0" xfId="13">
      <alignment horizontal="center" vertical="center"/>
    </xf>
    <xf numFmtId="7" fontId="7" fillId="0" borderId="0" xfId="14">
      <alignment horizontal="right" vertical="center"/>
    </xf>
    <xf numFmtId="0" fontId="0" fillId="0" borderId="0" xfId="12" applyFont="1">
      <alignment horizontal="left" vertical="center" wrapText="1" indent="1"/>
    </xf>
    <xf numFmtId="166" fontId="0" fillId="0" borderId="0" xfId="0" applyNumberFormat="1">
      <alignment vertical="center"/>
    </xf>
    <xf numFmtId="167" fontId="0" fillId="0" borderId="0" xfId="0" applyNumberFormat="1">
      <alignment vertical="center"/>
    </xf>
    <xf numFmtId="0" fontId="8" fillId="0" borderId="0" xfId="15">
      <alignment horizontal="center"/>
    </xf>
  </cellXfs>
  <cellStyles count="16">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8">
    <dxf>
      <font>
        <b/>
        <i val="0"/>
        <color rgb="FFFF0000"/>
      </font>
    </dxf>
    <dxf>
      <alignment vertical="center" textRotation="0" wrapText="0" indent="0" justifyLastLine="0" shrinkToFit="0" readingOrder="0"/>
    </dxf>
    <dxf>
      <fill>
        <patternFill>
          <bgColor theme="5" tint="0.59996337778862885"/>
        </patternFill>
      </fill>
    </dxf>
    <dxf>
      <font>
        <b/>
        <i val="0"/>
      </font>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7"/>
      <tableStyleElement type="headerRow" dxfId="6"/>
      <tableStyleElement type="lastColumn"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Lookup'!A1"/><Relationship Id="rId1" Type="http://schemas.openxmlformats.org/officeDocument/2006/relationships/hyperlink" Target="#'Inventory Pick List'!A1"/></Relationships>
</file>

<file path=xl/drawings/_rels/drawing2.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_rels/drawing3.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100" baseline="0">
              <a:solidFill>
                <a:schemeClr val="lt1"/>
              </a:solidFill>
              <a:latin typeface="+mn-lt"/>
              <a:ea typeface="+mn-ea"/>
              <a:cs typeface="+mn-cs"/>
            </a:rPr>
            <a:t> PICK </a:t>
          </a:r>
          <a:r>
            <a:rPr lang="en-US" sz="1100">
              <a:solidFill>
                <a:schemeClr val="lt1"/>
              </a:solidFill>
              <a:latin typeface="+mn-lt"/>
              <a:ea typeface="+mn-ea"/>
              <a:cs typeface="+mn-cs"/>
            </a:rPr>
            <a:t>LIST</a:t>
          </a:r>
        </a:p>
      </xdr:txBody>
    </xdr:sp>
    <xdr:clientData fPrintsWithSheet="0"/>
  </xdr:twoCellAnchor>
  <xdr:twoCellAnchor editAs="oneCell">
    <xdr:from>
      <xdr:col>5</xdr:col>
      <xdr:colOff>51054</xdr:colOff>
      <xdr:row>1</xdr:row>
      <xdr:rowOff>57149</xdr:rowOff>
    </xdr:from>
    <xdr:to>
      <xdr:col>5</xdr:col>
      <xdr:colOff>1788414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BIN</a:t>
          </a:r>
          <a:r>
            <a:rPr lang="en-US" sz="1100" baseline="0">
              <a:solidFill>
                <a:schemeClr val="lt1"/>
              </a:solidFill>
              <a:latin typeface="+mn-lt"/>
              <a:ea typeface="+mn-ea"/>
              <a:cs typeface="+mn-cs"/>
            </a:rPr>
            <a:t> LOOKUP</a:t>
          </a:r>
          <a:endParaRPr lang="en-US" sz="1100">
            <a:solidFill>
              <a:schemeClr val="lt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xdr:colOff>
      <xdr:row>1</xdr:row>
      <xdr:rowOff>66675</xdr:rowOff>
    </xdr:from>
    <xdr:to>
      <xdr:col>2</xdr:col>
      <xdr:colOff>1813559</xdr:colOff>
      <xdr:row>1</xdr:row>
      <xdr:rowOff>295275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2019299"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twoCellAnchor editAs="oneCell">
    <xdr:from>
      <xdr:col>1</xdr:col>
      <xdr:colOff>28574</xdr:colOff>
      <xdr:row>1</xdr:row>
      <xdr:rowOff>76200</xdr:rowOff>
    </xdr:from>
    <xdr:to>
      <xdr:col>1</xdr:col>
      <xdr:colOff>1765934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190499"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CLEAR</a:t>
          </a:r>
          <a:r>
            <a:rPr lang="en-US" sz="1000">
              <a:solidFill>
                <a:schemeClr val="lt1"/>
              </a:solidFill>
              <a:latin typeface="+mn-lt"/>
              <a:ea typeface="+mn-ea"/>
              <a:cs typeface="+mn-cs"/>
            </a:rPr>
            <a:t> </a:t>
          </a:r>
          <a:r>
            <a:rPr lang="en-US" sz="1100">
              <a:solidFill>
                <a:schemeClr val="lt1"/>
              </a:solidFill>
              <a:latin typeface="+mn-lt"/>
              <a:ea typeface="+mn-ea"/>
              <a:cs typeface="+mn-cs"/>
            </a:rPr>
            <a:t>PIC</a:t>
          </a:r>
          <a:r>
            <a:rPr lang="en-US" sz="1100" baseline="0">
              <a:solidFill>
                <a:schemeClr val="lt1"/>
              </a:solidFill>
              <a:latin typeface="+mn-lt"/>
              <a:ea typeface="+mn-ea"/>
              <a:cs typeface="+mn-cs"/>
            </a:rPr>
            <a:t>K</a:t>
          </a:r>
          <a:r>
            <a:rPr lang="en-US" sz="1000" baseline="0">
              <a:solidFill>
                <a:schemeClr val="lt1"/>
              </a:solidFill>
              <a:latin typeface="+mn-lt"/>
              <a:ea typeface="+mn-ea"/>
              <a:cs typeface="+mn-cs"/>
            </a:rPr>
            <a:t> </a:t>
          </a:r>
          <a:r>
            <a:rPr lang="en-US" sz="1100" baseline="0">
              <a:solidFill>
                <a:schemeClr val="lt1"/>
              </a:solidFill>
              <a:latin typeface="+mn-lt"/>
              <a:ea typeface="+mn-ea"/>
              <a:cs typeface="+mn-cs"/>
            </a:rPr>
            <a:t>LIST</a:t>
          </a:r>
          <a:endParaRPr lang="en-US" sz="1100">
            <a:solidFill>
              <a:schemeClr val="lt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1765935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K15" totalsRowDxfId="1" headerRowCellStyle="Heading 1">
  <autoFilter ref="B4:K15" xr:uid="{00000000-0009-0000-0100-000001000000}"/>
  <sortState xmlns:xlrd2="http://schemas.microsoft.com/office/spreadsheetml/2017/richdata2" ref="B3:F12">
    <sortCondition ref="C2:C12"/>
  </sortState>
  <tableColumns count="10">
    <tableColumn id="1" xr3:uid="{00000000-0010-0000-0000-000001000000}" name="SKU" totalsRowLabel="Totals" dataCellStyle="Table details left aligned"/>
    <tableColumn id="2" xr3:uid="{00000000-0010-0000-0000-000002000000}" name="DESCRIPTION" dataCellStyle="Table details left aligned"/>
    <tableColumn id="3" xr3:uid="{00000000-0010-0000-0000-000003000000}" name="BIN #" dataCellStyle="Table details left aligned"/>
    <tableColumn id="4" xr3:uid="{00000000-0010-0000-0000-000004000000}" name="LOCATION" dataCellStyle="Table details left aligned">
      <calculatedColumnFormula>IFERROR(VLOOKUP(InventoryList[[#This Row],[BIN '#]],BinLookup[],3,FALSE),"")</calculatedColumnFormula>
    </tableColumn>
    <tableColumn id="5" xr3:uid="{00000000-0010-0000-0000-000005000000}" name="UNIT" dataCellStyle="Table details left aligned"/>
    <tableColumn id="6" xr3:uid="{00000000-0010-0000-0000-000006000000}" name="QTY" dataCellStyle="Table details center aligned"/>
    <tableColumn id="8" xr3:uid="{00000000-0010-0000-0000-000008000000}" name="REORDER QTY" dataCellStyle="Table details center aligned"/>
    <tableColumn id="7" xr3:uid="{00000000-0010-0000-0000-000007000000}" name="COST" dataCellStyle="Table details right aligned"/>
    <tableColumn id="10" xr3:uid="{00000000-0010-0000-0000-00000A000000}" name="INVENTORY VALUE" dataCellStyle="Table details right aligned">
      <calculatedColumnFormula>InventoryList[[#This Row],[QTY]]*InventoryList[[#This Row],[COST]]</calculatedColumnFormula>
    </tableColumn>
    <tableColumn id="9" xr3:uid="{00000000-0010-0000-0000-000009000000}" name="REORDER" dataCellStyle="Flag Column">
      <calculatedColumnFormula>IFERROR(IF(InventoryList[[#This Row],[QTY]]&lt;=InventoryList[[#This Row],[REORDER QTY]],1,0),0)</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PickList" displayName="InventoryPickList" ref="B4:I9" totalsRowShown="0" headerRowCellStyle="Heading 1">
  <autoFilter ref="B4:I9" xr:uid="{00000000-0009-0000-0100-000004000000}"/>
  <sortState xmlns:xlrd2="http://schemas.microsoft.com/office/spreadsheetml/2017/richdata2" ref="B3:I7">
    <sortCondition ref="I2:I7"/>
  </sortState>
  <tableColumns count="8">
    <tableColumn id="9" xr3:uid="{00000000-0010-0000-0100-000009000000}" name="ORDER #" dataCellStyle="Table details left aligned"/>
    <tableColumn id="1" xr3:uid="{00000000-0010-0000-0100-000001000000}" name="SKU" dataCellStyle="Table details left aligned"/>
    <tableColumn id="6" xr3:uid="{00000000-0010-0000-0100-000006000000}" name="PICK QTY" dataCellStyle="Table details center aligned"/>
    <tableColumn id="7" xr3:uid="{00000000-0010-0000-0100-000007000000}" name="QTY AVAILABLE" dataCellStyle="Table details center aligned">
      <calculatedColumnFormula>IFERROR(VLOOKUP(InventoryPickList[[#This Row],[SKU]],InventoryList[],6,FALSE),"")</calculatedColumnFormula>
    </tableColumn>
    <tableColumn id="2" xr3:uid="{00000000-0010-0000-0100-000002000000}" name="ITEM DESCRIPTION" dataCellStyle="Table details left aligned">
      <calculatedColumnFormula>IFERROR(VLOOKUP(InventoryPickList[[#This Row],[SKU]],InventoryList[],2,FALSE),"")</calculatedColumnFormula>
    </tableColumn>
    <tableColumn id="8" xr3:uid="{00000000-0010-0000-0100-000008000000}" name="UNIT" dataCellStyle="Table details left aligned">
      <calculatedColumnFormula>IFERROR(VLOOKUP(InventoryPickList[[#This Row],[SKU]],InventoryList[],5,FALSE),"")</calculatedColumnFormula>
    </tableColumn>
    <tableColumn id="3" xr3:uid="{00000000-0010-0000-0100-000003000000}" name="BIN #" dataCellStyle="Table details left aligned">
      <calculatedColumnFormula>IFERROR(VLOOKUP(InventoryPickList[[#This Row],[SKU]],InventoryList[],3,FALSE),"")</calculatedColumnFormula>
    </tableColumn>
    <tableColumn id="4" xr3:uid="{00000000-0010-0000-0100-000004000000}" name="LOCATION" dataCellStyle="Table details left aligned">
      <calculatedColumnFormula>IFERROR(VLOOKUP(InventoryPickList[[#This Row],[SKU]],InventoryList[],4,FALSE),"")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inLookup" displayName="BinLookup" ref="B4:G11">
  <autoFilter ref="B4:G11" xr:uid="{00000000-0009-0000-0100-000003000000}"/>
  <tableColumns count="6">
    <tableColumn id="1" xr3:uid="{00000000-0010-0000-0200-000001000000}" name="BIN #" totalsRowLabel="Total" dataCellStyle="Table details left aligned"/>
    <tableColumn id="2" xr3:uid="{00000000-0010-0000-0200-000002000000}" name="DESCRIPTION" dataCellStyle="Table details left aligned"/>
    <tableColumn id="6" xr3:uid="{00000000-0010-0000-0200-000006000000}" name="LOCATION" dataCellStyle="Table details left aligned"/>
    <tableColumn id="3" xr3:uid="{00000000-0010-0000-0200-000003000000}" name="WIDTH" dataCellStyle="Table details center aligned"/>
    <tableColumn id="4" xr3:uid="{00000000-0010-0000-0200-000004000000}" name="HEIGHT" dataCellStyle="Table details center aligned"/>
    <tableColumn id="5" xr3:uid="{00000000-0010-0000-0200-000005000000}" name="LENGTH" totalsRowFunction="sum"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ventoryList">
    <tabColor theme="4"/>
    <pageSetUpPr autoPageBreaks="0" fitToPage="1"/>
  </sheetPr>
  <dimension ref="B1:K15"/>
  <sheetViews>
    <sheetView showGridLines="0" tabSelected="1" zoomScaleNormal="100" workbookViewId="0"/>
  </sheetViews>
  <sheetFormatPr defaultRowHeight="30" customHeight="1" x14ac:dyDescent="0.3"/>
  <cols>
    <col min="1" max="1" width="1.88671875" customWidth="1"/>
    <col min="2" max="2" width="20.77734375" customWidth="1"/>
    <col min="3" max="3" width="27.44140625" customWidth="1"/>
    <col min="4" max="4" width="14.109375" customWidth="1"/>
    <col min="5" max="5" width="21.109375" customWidth="1"/>
    <col min="6" max="6" width="21.77734375" customWidth="1"/>
    <col min="7" max="7" width="9.44140625" customWidth="1"/>
    <col min="8" max="8" width="15.6640625" customWidth="1"/>
    <col min="9" max="9" width="11.88671875" customWidth="1"/>
    <col min="10" max="10" width="18.6640625" customWidth="1"/>
    <col min="11" max="11" width="13.33203125" customWidth="1"/>
    <col min="12" max="13" width="16.109375" customWidth="1"/>
    <col min="14" max="14" width="11.44140625" customWidth="1"/>
  </cols>
  <sheetData>
    <row r="1" spans="2:11" ht="54" customHeight="1" thickBot="1" x14ac:dyDescent="0.5">
      <c r="B1" s="5" t="s">
        <v>64</v>
      </c>
      <c r="C1" s="5"/>
      <c r="D1" s="5"/>
      <c r="E1" s="1"/>
      <c r="F1" s="1"/>
      <c r="G1" s="1"/>
      <c r="H1" s="1"/>
      <c r="I1" s="1"/>
      <c r="J1" s="1"/>
      <c r="K1" s="1"/>
    </row>
    <row r="2" spans="2:11" ht="24.95" customHeight="1" x14ac:dyDescent="0.3">
      <c r="B2" s="2" t="s">
        <v>41</v>
      </c>
      <c r="C2" s="4" t="s">
        <v>43</v>
      </c>
      <c r="D2" s="2" t="s">
        <v>42</v>
      </c>
      <c r="E2" s="19" t="s">
        <v>55</v>
      </c>
      <c r="F2" s="19" t="s">
        <v>59</v>
      </c>
    </row>
    <row r="3" spans="2:11" ht="30" customHeight="1" x14ac:dyDescent="0.3">
      <c r="B3" s="11">
        <f>SUM(InventoryList[INVENTORY VALUE])</f>
        <v>4649</v>
      </c>
      <c r="C3" s="12">
        <f>COUNTA(InventoryList[DESCRIPTION])</f>
        <v>11</v>
      </c>
      <c r="D3" s="12">
        <f>SUMPRODUCT((1/COUNTIF(InventoryList[BIN '#],InventoryList[BIN '#]&amp;"")))</f>
        <v>6</v>
      </c>
    </row>
    <row r="4" spans="2:11" ht="17.100000000000001" customHeight="1" x14ac:dyDescent="0.3">
      <c r="B4" s="9" t="s">
        <v>0</v>
      </c>
      <c r="C4" s="9" t="s">
        <v>44</v>
      </c>
      <c r="D4" s="9" t="s">
        <v>45</v>
      </c>
      <c r="E4" s="9" t="s">
        <v>46</v>
      </c>
      <c r="F4" s="9" t="s">
        <v>47</v>
      </c>
      <c r="G4" s="9" t="s">
        <v>48</v>
      </c>
      <c r="H4" s="9" t="s">
        <v>49</v>
      </c>
      <c r="I4" s="9" t="s">
        <v>50</v>
      </c>
      <c r="J4" s="9" t="s">
        <v>51</v>
      </c>
      <c r="K4" s="9" t="s">
        <v>52</v>
      </c>
    </row>
    <row r="5" spans="2:11" ht="30" customHeight="1" x14ac:dyDescent="0.3">
      <c r="B5" s="13" t="s">
        <v>31</v>
      </c>
      <c r="C5" s="13" t="s">
        <v>8</v>
      </c>
      <c r="D5" s="13" t="s">
        <v>1</v>
      </c>
      <c r="E5" s="13" t="str">
        <f>IFERROR(VLOOKUP(InventoryList[[#This Row],[BIN '#]],BinLookup[],3,FALSE),"")</f>
        <v>Row 2, slot 1</v>
      </c>
      <c r="F5" s="13" t="s">
        <v>27</v>
      </c>
      <c r="G5" s="14">
        <v>20</v>
      </c>
      <c r="H5" s="14">
        <v>10</v>
      </c>
      <c r="I5" s="15">
        <v>30</v>
      </c>
      <c r="J5" s="15">
        <f>InventoryList[[#This Row],[QTY]]*InventoryList[[#This Row],[COST]]</f>
        <v>600</v>
      </c>
      <c r="K5" s="6">
        <f>IFERROR(IF(InventoryList[[#This Row],[QTY]]&lt;=InventoryList[[#This Row],[REORDER QTY]],1,0),0)</f>
        <v>0</v>
      </c>
    </row>
    <row r="6" spans="2:11" ht="30" customHeight="1" x14ac:dyDescent="0.3">
      <c r="B6" s="13" t="s">
        <v>32</v>
      </c>
      <c r="C6" s="13" t="s">
        <v>9</v>
      </c>
      <c r="D6" s="13" t="s">
        <v>1</v>
      </c>
      <c r="E6" s="13" t="str">
        <f>IFERROR(VLOOKUP(InventoryList[[#This Row],[BIN '#]],BinLookup[],3,FALSE),"")</f>
        <v>Row 2, slot 1</v>
      </c>
      <c r="F6" s="13" t="s">
        <v>27</v>
      </c>
      <c r="G6" s="14">
        <v>30</v>
      </c>
      <c r="H6" s="14">
        <v>15</v>
      </c>
      <c r="I6" s="15">
        <v>40</v>
      </c>
      <c r="J6" s="15">
        <f>InventoryList[[#This Row],[QTY]]*InventoryList[[#This Row],[COST]]</f>
        <v>1200</v>
      </c>
      <c r="K6" s="6">
        <f>IFERROR(IF(InventoryList[[#This Row],[QTY]]&lt;=InventoryList[[#This Row],[REORDER QTY]],1,0),0)</f>
        <v>0</v>
      </c>
    </row>
    <row r="7" spans="2:11" ht="30" customHeight="1" x14ac:dyDescent="0.3">
      <c r="B7" s="13" t="s">
        <v>33</v>
      </c>
      <c r="C7" s="13" t="s">
        <v>4</v>
      </c>
      <c r="D7" s="13" t="s">
        <v>2</v>
      </c>
      <c r="E7" s="13" t="str">
        <f>IFERROR(VLOOKUP(InventoryList[[#This Row],[BIN '#]],BinLookup[],3,FALSE),"")</f>
        <v>Row 1, slot 1</v>
      </c>
      <c r="F7" s="13" t="s">
        <v>27</v>
      </c>
      <c r="G7" s="14">
        <v>10</v>
      </c>
      <c r="H7" s="14">
        <v>5</v>
      </c>
      <c r="I7" s="15">
        <v>5</v>
      </c>
      <c r="J7" s="15">
        <f>InventoryList[[#This Row],[QTY]]*InventoryList[[#This Row],[COST]]</f>
        <v>50</v>
      </c>
      <c r="K7" s="6">
        <f>IFERROR(IF(InventoryList[[#This Row],[QTY]]&lt;=InventoryList[[#This Row],[REORDER QTY]],1,0),0)</f>
        <v>0</v>
      </c>
    </row>
    <row r="8" spans="2:11" ht="30" customHeight="1" x14ac:dyDescent="0.3">
      <c r="B8" s="13" t="s">
        <v>34</v>
      </c>
      <c r="C8" s="13" t="s">
        <v>10</v>
      </c>
      <c r="D8" s="13" t="s">
        <v>3</v>
      </c>
      <c r="E8" s="13" t="str">
        <f>IFERROR(VLOOKUP(InventoryList[[#This Row],[BIN '#]],BinLookup[],3,FALSE),"")</f>
        <v>Row 3, slot 2</v>
      </c>
      <c r="F8" s="13" t="s">
        <v>29</v>
      </c>
      <c r="G8" s="14">
        <v>40</v>
      </c>
      <c r="H8" s="14">
        <v>10</v>
      </c>
      <c r="I8" s="15">
        <v>15</v>
      </c>
      <c r="J8" s="15">
        <f>InventoryList[[#This Row],[QTY]]*InventoryList[[#This Row],[COST]]</f>
        <v>600</v>
      </c>
      <c r="K8" s="6">
        <f>IFERROR(IF(InventoryList[[#This Row],[QTY]]&lt;=InventoryList[[#This Row],[REORDER QTY]],1,0),0)</f>
        <v>0</v>
      </c>
    </row>
    <row r="9" spans="2:11" ht="30" customHeight="1" x14ac:dyDescent="0.3">
      <c r="B9" s="13" t="s">
        <v>35</v>
      </c>
      <c r="C9" s="13" t="s">
        <v>11</v>
      </c>
      <c r="D9" s="13" t="s">
        <v>5</v>
      </c>
      <c r="E9" s="13" t="str">
        <f>IFERROR(VLOOKUP(InventoryList[[#This Row],[BIN '#]],BinLookup[],3,FALSE),"")</f>
        <v>Row 3, slot 1</v>
      </c>
      <c r="F9" s="13" t="s">
        <v>27</v>
      </c>
      <c r="G9" s="14">
        <v>12</v>
      </c>
      <c r="H9" s="14">
        <v>10</v>
      </c>
      <c r="I9" s="15">
        <v>26</v>
      </c>
      <c r="J9" s="15">
        <f>InventoryList[[#This Row],[QTY]]*InventoryList[[#This Row],[COST]]</f>
        <v>312</v>
      </c>
      <c r="K9" s="6">
        <f>IFERROR(IF(InventoryList[[#This Row],[QTY]]&lt;=InventoryList[[#This Row],[REORDER QTY]],1,0),0)</f>
        <v>0</v>
      </c>
    </row>
    <row r="10" spans="2:11" ht="30" customHeight="1" x14ac:dyDescent="0.3">
      <c r="B10" s="13" t="s">
        <v>36</v>
      </c>
      <c r="C10" s="13" t="s">
        <v>12</v>
      </c>
      <c r="D10" s="13" t="s">
        <v>1</v>
      </c>
      <c r="E10" s="13" t="str">
        <f>IFERROR(VLOOKUP(InventoryList[[#This Row],[BIN '#]],BinLookup[],3,FALSE),"")</f>
        <v>Row 2, slot 1</v>
      </c>
      <c r="F10" s="13" t="s">
        <v>27</v>
      </c>
      <c r="G10" s="14">
        <v>7</v>
      </c>
      <c r="H10" s="14">
        <v>10</v>
      </c>
      <c r="I10" s="15">
        <v>50</v>
      </c>
      <c r="J10" s="15">
        <f>InventoryList[[#This Row],[QTY]]*InventoryList[[#This Row],[COST]]</f>
        <v>350</v>
      </c>
      <c r="K10" s="6">
        <f>IFERROR(IF(InventoryList[[#This Row],[QTY]]&lt;=InventoryList[[#This Row],[REORDER QTY]],1,0),0)</f>
        <v>1</v>
      </c>
    </row>
    <row r="11" spans="2:11" ht="30" customHeight="1" x14ac:dyDescent="0.3">
      <c r="B11" s="13" t="s">
        <v>37</v>
      </c>
      <c r="C11" s="13" t="s">
        <v>13</v>
      </c>
      <c r="D11" s="13" t="s">
        <v>6</v>
      </c>
      <c r="E11" s="13" t="str">
        <f>IFERROR(VLOOKUP(InventoryList[[#This Row],[BIN '#]],BinLookup[],3,FALSE),"")</f>
        <v>Row 1, slot 2</v>
      </c>
      <c r="F11" s="13" t="s">
        <v>27</v>
      </c>
      <c r="G11" s="14">
        <v>10</v>
      </c>
      <c r="H11" s="14">
        <v>5</v>
      </c>
      <c r="I11" s="15">
        <v>10</v>
      </c>
      <c r="J11" s="15">
        <f>InventoryList[[#This Row],[QTY]]*InventoryList[[#This Row],[COST]]</f>
        <v>100</v>
      </c>
      <c r="K11" s="6">
        <f>IFERROR(IF(InventoryList[[#This Row],[QTY]]&lt;=InventoryList[[#This Row],[REORDER QTY]],1,0),0)</f>
        <v>0</v>
      </c>
    </row>
    <row r="12" spans="2:11" ht="30" customHeight="1" x14ac:dyDescent="0.3">
      <c r="B12" s="13" t="s">
        <v>38</v>
      </c>
      <c r="C12" s="13" t="s">
        <v>14</v>
      </c>
      <c r="D12" s="13" t="s">
        <v>2</v>
      </c>
      <c r="E12" s="13" t="str">
        <f>IFERROR(VLOOKUP(InventoryList[[#This Row],[BIN '#]],BinLookup[],3,FALSE),"")</f>
        <v>Row 1, slot 1</v>
      </c>
      <c r="F12" s="13" t="s">
        <v>27</v>
      </c>
      <c r="G12" s="14">
        <v>19</v>
      </c>
      <c r="H12" s="14">
        <v>10</v>
      </c>
      <c r="I12" s="15">
        <v>3</v>
      </c>
      <c r="J12" s="15">
        <f>InventoryList[[#This Row],[QTY]]*InventoryList[[#This Row],[COST]]</f>
        <v>57</v>
      </c>
      <c r="K12" s="6">
        <f>IFERROR(IF(InventoryList[[#This Row],[QTY]]&lt;=InventoryList[[#This Row],[REORDER QTY]],1,0),0)</f>
        <v>0</v>
      </c>
    </row>
    <row r="13" spans="2:11" ht="30" customHeight="1" x14ac:dyDescent="0.3">
      <c r="B13" s="13" t="s">
        <v>39</v>
      </c>
      <c r="C13" s="13" t="s">
        <v>15</v>
      </c>
      <c r="D13" s="13" t="s">
        <v>7</v>
      </c>
      <c r="E13" s="13" t="str">
        <f>IFERROR(VLOOKUP(InventoryList[[#This Row],[BIN '#]],BinLookup[],3,FALSE),"")</f>
        <v>Row 2, slot 2</v>
      </c>
      <c r="F13" s="13" t="s">
        <v>30</v>
      </c>
      <c r="G13" s="14">
        <v>20</v>
      </c>
      <c r="H13" s="14">
        <v>30</v>
      </c>
      <c r="I13" s="15">
        <v>14</v>
      </c>
      <c r="J13" s="15">
        <f>InventoryList[[#This Row],[QTY]]*InventoryList[[#This Row],[COST]]</f>
        <v>280</v>
      </c>
      <c r="K13" s="6">
        <f>IFERROR(IF(InventoryList[[#This Row],[QTY]]&lt;=InventoryList[[#This Row],[REORDER QTY]],1,0),0)</f>
        <v>1</v>
      </c>
    </row>
    <row r="14" spans="2:11" ht="30" customHeight="1" x14ac:dyDescent="0.3">
      <c r="B14" s="13" t="s">
        <v>28</v>
      </c>
      <c r="C14" s="13" t="s">
        <v>16</v>
      </c>
      <c r="D14" s="13" t="s">
        <v>6</v>
      </c>
      <c r="E14" s="13" t="str">
        <f>IFERROR(VLOOKUP(InventoryList[[#This Row],[BIN '#]],BinLookup[],3,FALSE),"")</f>
        <v>Row 1, slot 2</v>
      </c>
      <c r="F14" s="13" t="s">
        <v>27</v>
      </c>
      <c r="G14" s="14">
        <v>15</v>
      </c>
      <c r="H14" s="14">
        <v>8</v>
      </c>
      <c r="I14" s="15">
        <v>60</v>
      </c>
      <c r="J14" s="15">
        <f>InventoryList[[#This Row],[QTY]]*InventoryList[[#This Row],[COST]]</f>
        <v>900</v>
      </c>
      <c r="K14" s="6">
        <f>IFERROR(IF(InventoryList[[#This Row],[QTY]]&lt;=InventoryList[[#This Row],[REORDER QTY]],1,0),0)</f>
        <v>0</v>
      </c>
    </row>
    <row r="15" spans="2:11" ht="30" customHeight="1" x14ac:dyDescent="0.3">
      <c r="B15" s="13" t="s">
        <v>54</v>
      </c>
      <c r="C15" s="13" t="s">
        <v>53</v>
      </c>
      <c r="D15" s="13" t="s">
        <v>6</v>
      </c>
      <c r="E15" s="13" t="str">
        <f>IFERROR(VLOOKUP(InventoryList[[#This Row],[BIN '#]],BinLookup[],3,FALSE),"")</f>
        <v>Row 1, slot 2</v>
      </c>
      <c r="F15" s="13" t="s">
        <v>27</v>
      </c>
      <c r="G15" s="14">
        <v>25</v>
      </c>
      <c r="H15" s="14">
        <v>15</v>
      </c>
      <c r="I15" s="15">
        <v>8</v>
      </c>
      <c r="J15" s="15">
        <f>InventoryList[[#This Row],[QTY]]*InventoryList[[#This Row],[COST]]</f>
        <v>200</v>
      </c>
      <c r="K15" s="6">
        <f>IFERROR(IF(InventoryList[[#This Row],[QTY]]&lt;=InventoryList[[#This Row],[REORDER QTY]],1,0),0)</f>
        <v>0</v>
      </c>
    </row>
  </sheetData>
  <conditionalFormatting sqref="B5:K15">
    <cfRule type="expression" dxfId="3" priority="6">
      <formula>"If(blnBinNo=""True"")"</formula>
    </cfRule>
    <cfRule type="expression" dxfId="2" priority="1">
      <formula>$K5=1</formula>
    </cfRule>
  </conditionalFormatting>
  <conditionalFormatting sqref="J5:J15">
    <cfRule type="dataBar" priority="16">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20">
    <dataValidation allowBlank="1" showInputMessage="1" showErrorMessage="1" prompt="This worksheet shows items ready for reordering--automatically flagged in column K. There are 2 navigation links in cells E2 &amp; F2 for Inventory Pick List &amp; Bin Lookup worksheets" sqref="A1" xr:uid="{00000000-0002-0000-0000-000000000000}"/>
    <dataValidation allowBlank="1" showInputMessage="1" showErrorMessage="1" prompt="Automatically calculated total inventory value" sqref="B3" xr:uid="{00000000-0002-0000-0000-000001000000}"/>
    <dataValidation allowBlank="1" showInputMessage="1" showErrorMessage="1" prompt="Automatically calculated bin count" sqref="D3" xr:uid="{00000000-0002-0000-0000-000002000000}"/>
    <dataValidation allowBlank="1" showInputMessage="1" showErrorMessage="1" prompt="Automatically calculated number of inventory items based on their description" sqref="C3" xr:uid="{00000000-0002-0000-0000-000003000000}"/>
    <dataValidation allowBlank="1" showInputMessage="1" showErrorMessage="1" prompt="Enter SKU in this column" sqref="B4" xr:uid="{00000000-0002-0000-0000-000004000000}"/>
    <dataValidation allowBlank="1" showInputMessage="1" showErrorMessage="1" prompt="Enter a description of the item in this column" sqref="C4" xr:uid="{00000000-0002-0000-0000-000005000000}"/>
    <dataValidation allowBlank="1" showInputMessage="1" showErrorMessage="1" prompt="Select the bin number from the dropdown list. Press ALT+DOWN ARROW to open the dropdown list then press ENTER to choose one of the items" sqref="D4" xr:uid="{00000000-0002-0000-0000-000006000000}"/>
    <dataValidation allowBlank="1" showInputMessage="1" showErrorMessage="1" prompt="Location is automatically updated in this column using the Bin # and information in the Bin Lookup worksheet " sqref="E4" xr:uid="{00000000-0002-0000-0000-000007000000}"/>
    <dataValidation allowBlank="1" showInputMessage="1" showErrorMessage="1" prompt="Enter unit in this column" sqref="F4" xr:uid="{00000000-0002-0000-0000-000008000000}"/>
    <dataValidation allowBlank="1" showInputMessage="1" showErrorMessage="1" prompt="Enter the quantity of each item in this column" sqref="G4" xr:uid="{00000000-0002-0000-0000-000009000000}"/>
    <dataValidation allowBlank="1" showInputMessage="1" showErrorMessage="1" prompt="Enter reorder quantity in this column" sqref="H4" xr:uid="{00000000-0002-0000-0000-00000A000000}"/>
    <dataValidation allowBlank="1" showInputMessage="1" showErrorMessage="1" prompt="Enter the cost of each item in this column" sqref="I4" xr:uid="{00000000-0002-0000-0000-00000B000000}"/>
    <dataValidation allowBlank="1" showInputMessage="1" showErrorMessage="1" prompt="The inventory value is automatically calculated in this column using the QTY and COST values from the table" sqref="J4" xr:uid="{00000000-0002-0000-0000-00000C000000}"/>
    <dataValidation allowBlank="1" showInputMessage="1" showErrorMessage="1" prompt="A flag icon in this column indicates items in the inventory list that are ready to be reordered" sqref="K4" xr:uid="{00000000-0002-0000-0000-00000D000000}"/>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5" xr:uid="{00000000-0002-0000-0000-00000E000000}">
      <formula1>BinNumber</formula1>
    </dataValidation>
    <dataValidation allowBlank="1" showInputMessage="1" showErrorMessage="1" prompt="Navigational link to Inventory Pick List worksheet" sqref="E2" xr:uid="{00000000-0002-0000-0000-00000F000000}"/>
    <dataValidation allowBlank="1" showInputMessage="1" showErrorMessage="1" prompt="Navigation link to modify or add items to the Bin Lookup worksheet" sqref="F2" xr:uid="{00000000-0002-0000-0000-000010000000}"/>
    <dataValidation allowBlank="1" showInputMessage="1" showErrorMessage="1" prompt="Total inventory value is automatically updated below" sqref="B2" xr:uid="{00000000-0002-0000-0000-000011000000}"/>
    <dataValidation allowBlank="1" showInputMessage="1" showErrorMessage="1" prompt="Total inventory items is automatically updated below" sqref="C2" xr:uid="{00000000-0002-0000-0000-000012000000}"/>
    <dataValidation allowBlank="1" showInputMessage="1" showErrorMessage="1" prompt="Total bin count is automatically updated below" sqref="D2" xr:uid="{00000000-0002-0000-0000-000013000000}"/>
  </dataValidations>
  <hyperlinks>
    <hyperlink ref="E2" location="'Inventory Pick List'!A1" tooltip="Select to view Inventory Pick List worksheet" display="INVENTORY PICK LIST" xr:uid="{00000000-0004-0000-0000-000000000000}"/>
    <hyperlink ref="F2" location="'Bin Lookup'!A1" tooltip="Select to add or modify Bin Lookup information" display="BIN LOOKUP" xr:uid="{00000000-0004-0000-0000-000001000000}"/>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J5:J15</xm:sqref>
        </x14:conditionalFormatting>
        <x14:conditionalFormatting xmlns:xm="http://schemas.microsoft.com/office/excel/2006/main">
          <x14:cfRule type="iconSet" priority="17"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ickList">
    <tabColor theme="4" tint="0.39997558519241921"/>
    <pageSetUpPr autoPageBreaks="0" fitToPage="1"/>
  </sheetPr>
  <dimension ref="B1:I9"/>
  <sheetViews>
    <sheetView showGridLines="0" zoomScaleNormal="100" workbookViewId="0"/>
  </sheetViews>
  <sheetFormatPr defaultRowHeight="30" customHeight="1" x14ac:dyDescent="0.3"/>
  <cols>
    <col min="1" max="1" width="1.88671875" customWidth="1"/>
    <col min="2" max="2" width="20.77734375" customWidth="1"/>
    <col min="3" max="3" width="21.77734375" customWidth="1"/>
    <col min="4" max="4" width="15.6640625" customWidth="1"/>
    <col min="5" max="5" width="17.88671875" customWidth="1"/>
    <col min="6" max="6" width="25.44140625" customWidth="1"/>
    <col min="7" max="7" width="14.44140625" customWidth="1"/>
    <col min="8" max="8" width="13.44140625" customWidth="1"/>
    <col min="9" max="9" width="22.6640625" customWidth="1"/>
  </cols>
  <sheetData>
    <row r="1" spans="2:9" ht="54" customHeight="1" thickBot="1" x14ac:dyDescent="0.5">
      <c r="B1" s="5" t="s">
        <v>55</v>
      </c>
      <c r="C1" s="3"/>
      <c r="D1" s="1"/>
      <c r="E1" s="1"/>
      <c r="F1" s="1"/>
      <c r="G1" s="1"/>
      <c r="H1" s="1"/>
      <c r="I1" s="1"/>
    </row>
    <row r="2" spans="2:9" ht="24.95" customHeight="1" x14ac:dyDescent="0.3">
      <c r="B2" s="19"/>
      <c r="C2" s="19" t="s">
        <v>64</v>
      </c>
    </row>
    <row r="3" spans="2:9" ht="30" customHeight="1" x14ac:dyDescent="0.3">
      <c r="B3" s="17"/>
      <c r="C3" s="18"/>
    </row>
    <row r="4" spans="2:9" ht="17.100000000000001" customHeight="1" x14ac:dyDescent="0.3">
      <c r="B4" s="9" t="s">
        <v>60</v>
      </c>
      <c r="C4" s="9" t="s">
        <v>0</v>
      </c>
      <c r="D4" s="9" t="s">
        <v>61</v>
      </c>
      <c r="E4" s="9" t="s">
        <v>62</v>
      </c>
      <c r="F4" s="9" t="s">
        <v>63</v>
      </c>
      <c r="G4" s="9" t="s">
        <v>47</v>
      </c>
      <c r="H4" s="9" t="s">
        <v>45</v>
      </c>
      <c r="I4" s="9" t="s">
        <v>46</v>
      </c>
    </row>
    <row r="5" spans="2:9" ht="30" customHeight="1" x14ac:dyDescent="0.3">
      <c r="B5" s="13" t="s">
        <v>40</v>
      </c>
      <c r="C5" s="13" t="s">
        <v>31</v>
      </c>
      <c r="D5" s="14">
        <v>3</v>
      </c>
      <c r="E5" s="14">
        <f>IFERROR(VLOOKUP(InventoryPickList[[#This Row],[SKU]],InventoryList[],6,FALSE),"")</f>
        <v>20</v>
      </c>
      <c r="F5" s="13" t="str">
        <f>IFERROR(VLOOKUP(InventoryPickList[[#This Row],[SKU]],InventoryList[],2,FALSE),"")</f>
        <v>Item 1</v>
      </c>
      <c r="G5" s="13" t="str">
        <f>IFERROR(VLOOKUP(InventoryPickList[[#This Row],[SKU]],InventoryList[],5,FALSE),"")</f>
        <v>Each</v>
      </c>
      <c r="H5" s="13" t="str">
        <f>IFERROR(VLOOKUP(InventoryPickList[[#This Row],[SKU]],InventoryList[],3,FALSE),"")</f>
        <v>T345</v>
      </c>
      <c r="I5" s="13" t="str">
        <f>IFERROR(VLOOKUP(InventoryPickList[[#This Row],[SKU]],InventoryList[],4,FALSE),"")</f>
        <v>Row 2, slot 1</v>
      </c>
    </row>
    <row r="6" spans="2:9" ht="30" customHeight="1" x14ac:dyDescent="0.3">
      <c r="B6" s="13" t="s">
        <v>40</v>
      </c>
      <c r="C6" s="13" t="s">
        <v>34</v>
      </c>
      <c r="D6" s="14">
        <v>1</v>
      </c>
      <c r="E6" s="14">
        <f>IFERROR(VLOOKUP(InventoryPickList[[#This Row],[SKU]],InventoryList[],6,FALSE),"")</f>
        <v>40</v>
      </c>
      <c r="F6" s="13" t="str">
        <f>IFERROR(VLOOKUP(InventoryPickList[[#This Row],[SKU]],InventoryList[],2,FALSE),"")</f>
        <v>Item 4</v>
      </c>
      <c r="G6" s="13" t="str">
        <f>IFERROR(VLOOKUP(InventoryPickList[[#This Row],[SKU]],InventoryList[],5,FALSE),"")</f>
        <v>Box (10 ct)</v>
      </c>
      <c r="H6" s="13" t="str">
        <f>IFERROR(VLOOKUP(InventoryPickList[[#This Row],[SKU]],InventoryList[],3,FALSE),"")</f>
        <v>T9876</v>
      </c>
      <c r="I6" s="13" t="str">
        <f>IFERROR(VLOOKUP(InventoryPickList[[#This Row],[SKU]],InventoryList[],4,FALSE),"")</f>
        <v>Row 3, slot 2</v>
      </c>
    </row>
    <row r="7" spans="2:9" ht="30" customHeight="1" x14ac:dyDescent="0.3">
      <c r="B7" s="13" t="s">
        <v>40</v>
      </c>
      <c r="C7" s="13" t="s">
        <v>37</v>
      </c>
      <c r="D7" s="14">
        <v>2</v>
      </c>
      <c r="E7" s="14">
        <f>IFERROR(VLOOKUP(InventoryPickList[[#This Row],[SKU]],InventoryList[],6,FALSE),"")</f>
        <v>10</v>
      </c>
      <c r="F7" s="13" t="str">
        <f>IFERROR(VLOOKUP(InventoryPickList[[#This Row],[SKU]],InventoryList[],2,FALSE),"")</f>
        <v>Item 7</v>
      </c>
      <c r="G7" s="13" t="str">
        <f>IFERROR(VLOOKUP(InventoryPickList[[#This Row],[SKU]],InventoryList[],5,FALSE),"")</f>
        <v>Each</v>
      </c>
      <c r="H7" s="13" t="str">
        <f>IFERROR(VLOOKUP(InventoryPickList[[#This Row],[SKU]],InventoryList[],3,FALSE),"")</f>
        <v>T349</v>
      </c>
      <c r="I7" s="13" t="str">
        <f>IFERROR(VLOOKUP(InventoryPickList[[#This Row],[SKU]],InventoryList[],4,FALSE),"")</f>
        <v>Row 1, slot 2</v>
      </c>
    </row>
    <row r="8" spans="2:9" ht="30" customHeight="1" x14ac:dyDescent="0.3">
      <c r="B8" s="13" t="s">
        <v>40</v>
      </c>
      <c r="C8" s="13" t="s">
        <v>28</v>
      </c>
      <c r="D8" s="14">
        <v>6</v>
      </c>
      <c r="E8" s="14">
        <f>IFERROR(VLOOKUP(InventoryPickList[[#This Row],[SKU]],InventoryList[],6,FALSE),"")</f>
        <v>15</v>
      </c>
      <c r="F8" s="13" t="str">
        <f>IFERROR(VLOOKUP(InventoryPickList[[#This Row],[SKU]],InventoryList[],2,FALSE),"")</f>
        <v>Item 10</v>
      </c>
      <c r="G8" s="13" t="str">
        <f>IFERROR(VLOOKUP(InventoryPickList[[#This Row],[SKU]],InventoryList[],5,FALSE),"")</f>
        <v>Each</v>
      </c>
      <c r="H8" s="13" t="str">
        <f>IFERROR(VLOOKUP(InventoryPickList[[#This Row],[SKU]],InventoryList[],3,FALSE),"")</f>
        <v>T349</v>
      </c>
      <c r="I8" s="13" t="str">
        <f>IFERROR(VLOOKUP(InventoryPickList[[#This Row],[SKU]],InventoryList[],4,FALSE),"")</f>
        <v>Row 1, slot 2</v>
      </c>
    </row>
    <row r="9" spans="2:9" ht="30" customHeight="1" x14ac:dyDescent="0.3">
      <c r="B9" s="13" t="s">
        <v>40</v>
      </c>
      <c r="C9" s="13" t="s">
        <v>33</v>
      </c>
      <c r="D9" s="14">
        <v>3</v>
      </c>
      <c r="E9" s="14">
        <f>IFERROR(VLOOKUP(InventoryPickList[[#This Row],[SKU]],InventoryList[],6,FALSE),"")</f>
        <v>10</v>
      </c>
      <c r="F9" s="13" t="str">
        <f>IFERROR(VLOOKUP(InventoryPickList[[#This Row],[SKU]],InventoryList[],2,FALSE),"")</f>
        <v>Item 3</v>
      </c>
      <c r="G9" s="13" t="str">
        <f>IFERROR(VLOOKUP(InventoryPickList[[#This Row],[SKU]],InventoryList[],5,FALSE),"")</f>
        <v>Each</v>
      </c>
      <c r="H9" s="13" t="str">
        <f>IFERROR(VLOOKUP(InventoryPickList[[#This Row],[SKU]],InventoryList[],3,FALSE),"")</f>
        <v>T5789</v>
      </c>
      <c r="I9" s="13" t="str">
        <f>IFERROR(VLOOKUP(InventoryPickList[[#This Row],[SKU]],InventoryList[],4,FALSE),"")</f>
        <v>Row 1, slot 1</v>
      </c>
    </row>
  </sheetData>
  <conditionalFormatting sqref="E5:E9">
    <cfRule type="expression" dxfId="0" priority="7">
      <formula>D5&gt;E5</formula>
    </cfRule>
  </conditionalFormatting>
  <dataValidations xWindow="40" yWindow="335" count="14">
    <dataValidation allowBlank="1" showInputMessage="1" showErrorMessage="1" prompt="Use Inventory pick list to track quantity of each SKU needed to fulfill orders. Clear pick list table in cell B2. Navigate to Inventory List worksheet in cell C2" sqref="A1" xr:uid="{00000000-0002-0000-0100-000000000000}"/>
    <dataValidation allowBlank="1" showInputMessage="1" showErrorMessage="1" prompt="Enter order number in this column" sqref="B4" xr:uid="{00000000-0002-0000-0100-000001000000}"/>
    <dataValidation allowBlank="1" showInputMessage="1" showErrorMessage="1" prompt="Select the SKU from the dropdown list. Press ALT+DOWN ARROW to open the dropdown list then press ENTER to choose one of the items" sqref="C4" xr:uid="{00000000-0002-0000-0100-000002000000}"/>
    <dataValidation allowBlank="1" showInputMessage="1" showErrorMessage="1" prompt="Enter pick quantity of items in this column" sqref="D4" xr:uid="{00000000-0002-0000-0100-000003000000}"/>
    <dataValidation allowBlank="1" showInputMessage="1" showErrorMessage="1" prompt="Quantity available for each item is automatically calculated in this column" sqref="E4" xr:uid="{00000000-0002-0000-0100-000004000000}"/>
    <dataValidation allowBlank="1" showInputMessage="1" showErrorMessage="1" prompt="Item description is automatically updated in this column" sqref="F4" xr:uid="{00000000-0002-0000-0100-000005000000}"/>
    <dataValidation allowBlank="1" showInputMessage="1" showErrorMessage="1" prompt="Unit is automatically updated in this column" sqref="G4" xr:uid="{00000000-0002-0000-0100-000006000000}"/>
    <dataValidation allowBlank="1" showInputMessage="1" showErrorMessage="1" prompt="Bin number is automatically updated in this column" sqref="H4" xr:uid="{00000000-0002-0000-0100-000007000000}"/>
    <dataValidation allowBlank="1" showInputMessage="1" showErrorMessage="1" prompt="Location is automatically updated in this column" sqref="I4" xr:uid="{00000000-0002-0000-0100-000008000000}"/>
    <dataValidation type="custom" allowBlank="1" showInputMessage="1" showErrorMessage="1" errorTitle="Whoops!" error="The quantity entered exceeds the Quantity Available. " sqref="D6:D9" xr:uid="{00000000-0002-0000-0100-000009000000}">
      <formula1>D6&lt;=E6</formula1>
    </dataValidation>
    <dataValidation type="custom" allowBlank="1" showInputMessage="1" showErrorMessage="1" error="The quantity entered exceeds the Quantity Available. Enter a PICK QTY less than the QTY AVAILABLE" sqref="D5" xr:uid="{00000000-0002-0000-0100-00000A000000}">
      <formula1>D5&lt;=E5</formula1>
    </dataValidation>
    <dataValidation allowBlank="1" showInputMessage="1" showErrorMessage="1" prompt="To clear the pick list table in this worksheet, activate the object in B2 or press ALT+F8 and type &quot;ClearPickList&quot; with no spaces, then select RUN" sqref="B2" xr:uid="{00000000-0002-0000-0100-00000B000000}"/>
    <dataValidation allowBlank="1" showInputMessage="1" showErrorMessage="1" prompt="Navigation link to Inventory List worksheet" sqref="C2" xr:uid="{00000000-0002-0000-0100-00000C000000}"/>
    <dataValidation type="list" errorStyle="warning" allowBlank="1" showErrorMessage="1" error="Entry isn't from List. Select CANCEL, then press ALT+DOWN ARROW to open drop-down list and ENTER to make selection" sqref="C5:C9" xr:uid="{00000000-0002-0000-0100-00000D000000}">
      <formula1>SKULookup</formula1>
    </dataValidation>
  </dataValidations>
  <hyperlinks>
    <hyperlink ref="C2" location="'Inventory List'!A1" tooltip="Select to view Inventory List" display="INVENTORY LIST" xr:uid="{00000000-0004-0000-0100-000000000000}"/>
  </hyperlinks>
  <printOptions horizontalCentered="1"/>
  <pageMargins left="0.25" right="0.25" top="0.75" bottom="0.75" header="0.3" footer="0.3"/>
  <pageSetup scale="75"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BinLookup">
    <tabColor theme="4" tint="-0.499984740745262"/>
    <pageSetUpPr autoPageBreaks="0"/>
  </sheetPr>
  <dimension ref="B1:G11"/>
  <sheetViews>
    <sheetView showGridLines="0" zoomScaleNormal="100" workbookViewId="0"/>
  </sheetViews>
  <sheetFormatPr defaultRowHeight="30" customHeight="1" x14ac:dyDescent="0.3"/>
  <cols>
    <col min="1" max="1" width="1.88671875" customWidth="1"/>
    <col min="2" max="2" width="20.77734375" customWidth="1"/>
    <col min="3" max="3" width="19.44140625" customWidth="1"/>
    <col min="4" max="4" width="18.44140625" customWidth="1"/>
    <col min="5" max="7" width="11.88671875" customWidth="1"/>
  </cols>
  <sheetData>
    <row r="1" spans="2:7" ht="54" customHeight="1" thickBot="1" x14ac:dyDescent="0.5">
      <c r="B1" s="3" t="s">
        <v>59</v>
      </c>
      <c r="C1" s="1"/>
      <c r="D1" s="1"/>
      <c r="E1" s="1"/>
      <c r="F1" s="1"/>
      <c r="G1" s="1"/>
    </row>
    <row r="2" spans="2:7" ht="24.95" customHeight="1" x14ac:dyDescent="0.3">
      <c r="B2" s="19" t="s">
        <v>64</v>
      </c>
    </row>
    <row r="3" spans="2:7" ht="30" customHeight="1" x14ac:dyDescent="0.3">
      <c r="B3" s="10"/>
      <c r="C3" s="10"/>
      <c r="D3" s="10"/>
      <c r="E3" s="10"/>
      <c r="F3" s="10"/>
      <c r="G3" s="10"/>
    </row>
    <row r="4" spans="2:7" ht="17.100000000000001" customHeight="1" x14ac:dyDescent="0.3">
      <c r="B4" s="7" t="s">
        <v>45</v>
      </c>
      <c r="C4" s="7" t="s">
        <v>44</v>
      </c>
      <c r="D4" s="7" t="s">
        <v>46</v>
      </c>
      <c r="E4" s="8" t="s">
        <v>56</v>
      </c>
      <c r="F4" s="8" t="s">
        <v>57</v>
      </c>
      <c r="G4" s="8" t="s">
        <v>58</v>
      </c>
    </row>
    <row r="5" spans="2:7" ht="30" customHeight="1" x14ac:dyDescent="0.3">
      <c r="B5" s="13" t="s">
        <v>1</v>
      </c>
      <c r="C5" s="13" t="s">
        <v>17</v>
      </c>
      <c r="D5" s="16" t="s">
        <v>20</v>
      </c>
      <c r="E5" s="14">
        <v>50</v>
      </c>
      <c r="F5" s="14">
        <v>10</v>
      </c>
      <c r="G5" s="14">
        <v>10</v>
      </c>
    </row>
    <row r="6" spans="2:7" ht="30" customHeight="1" x14ac:dyDescent="0.3">
      <c r="B6" s="13" t="s">
        <v>2</v>
      </c>
      <c r="C6" s="13" t="s">
        <v>18</v>
      </c>
      <c r="D6" s="13" t="s">
        <v>24</v>
      </c>
      <c r="E6" s="14">
        <v>25</v>
      </c>
      <c r="F6" s="14">
        <v>5</v>
      </c>
      <c r="G6" s="14">
        <v>5</v>
      </c>
    </row>
    <row r="7" spans="2:7" ht="30" customHeight="1" x14ac:dyDescent="0.3">
      <c r="B7" s="13" t="s">
        <v>3</v>
      </c>
      <c r="C7" s="13" t="s">
        <v>17</v>
      </c>
      <c r="D7" s="13" t="s">
        <v>21</v>
      </c>
      <c r="E7" s="14">
        <v>50</v>
      </c>
      <c r="F7" s="14">
        <v>10</v>
      </c>
      <c r="G7" s="14">
        <v>10</v>
      </c>
    </row>
    <row r="8" spans="2:7" ht="30" customHeight="1" x14ac:dyDescent="0.3">
      <c r="B8" s="13" t="s">
        <v>5</v>
      </c>
      <c r="C8" s="13" t="s">
        <v>19</v>
      </c>
      <c r="D8" s="13" t="s">
        <v>23</v>
      </c>
      <c r="E8" s="14">
        <v>30</v>
      </c>
      <c r="F8" s="14">
        <v>7</v>
      </c>
      <c r="G8" s="14">
        <v>10</v>
      </c>
    </row>
    <row r="9" spans="2:7" ht="30" customHeight="1" x14ac:dyDescent="0.3">
      <c r="B9" s="13" t="s">
        <v>6</v>
      </c>
      <c r="C9" s="13" t="s">
        <v>18</v>
      </c>
      <c r="D9" s="13" t="s">
        <v>25</v>
      </c>
      <c r="E9" s="14">
        <v>25</v>
      </c>
      <c r="F9" s="14">
        <v>5</v>
      </c>
      <c r="G9" s="14">
        <v>5</v>
      </c>
    </row>
    <row r="10" spans="2:7" ht="30" customHeight="1" x14ac:dyDescent="0.3">
      <c r="B10" s="13" t="s">
        <v>2</v>
      </c>
      <c r="C10" s="13" t="s">
        <v>17</v>
      </c>
      <c r="D10" s="13" t="s">
        <v>22</v>
      </c>
      <c r="E10" s="14">
        <v>50</v>
      </c>
      <c r="F10" s="14">
        <v>10</v>
      </c>
      <c r="G10" s="14">
        <v>10</v>
      </c>
    </row>
    <row r="11" spans="2:7" ht="30" customHeight="1" x14ac:dyDescent="0.3">
      <c r="B11" s="13" t="s">
        <v>7</v>
      </c>
      <c r="C11" s="13" t="s">
        <v>17</v>
      </c>
      <c r="D11" s="13" t="s">
        <v>26</v>
      </c>
      <c r="E11" s="14">
        <v>50</v>
      </c>
      <c r="F11" s="14">
        <v>10</v>
      </c>
      <c r="G11" s="14">
        <v>10</v>
      </c>
    </row>
  </sheetData>
  <dataValidations count="8">
    <dataValidation allowBlank="1" showInputMessage="1" showErrorMessage="1" prompt="This worksheet has a table that provides data for the inventory list and inventory pick list worksheets. A navigation link to Inventory List worksheet is in cell B2" sqref="A1" xr:uid="{00000000-0002-0000-0200-000000000000}"/>
    <dataValidation allowBlank="1" showInputMessage="1" showErrorMessage="1" prompt="Enter the bin number in this column" sqref="B4" xr:uid="{00000000-0002-0000-0200-000001000000}"/>
    <dataValidation allowBlank="1" showInputMessage="1" showErrorMessage="1" prompt="Enter a description of bin in this column" sqref="C4" xr:uid="{00000000-0002-0000-0200-000002000000}"/>
    <dataValidation allowBlank="1" showInputMessage="1" showErrorMessage="1" prompt="Enter the location of bin in this column" sqref="D4" xr:uid="{00000000-0002-0000-0200-000003000000}"/>
    <dataValidation allowBlank="1" showInputMessage="1" showErrorMessage="1" prompt="Enter width of bin in this column" sqref="E4" xr:uid="{00000000-0002-0000-0200-000004000000}"/>
    <dataValidation allowBlank="1" showInputMessage="1" showErrorMessage="1" prompt="Enter height of bin in this column" sqref="F4" xr:uid="{00000000-0002-0000-0200-000005000000}"/>
    <dataValidation allowBlank="1" showInputMessage="1" showErrorMessage="1" prompt="Enter length of bin in this column" sqref="G4" xr:uid="{00000000-0002-0000-0200-000006000000}"/>
    <dataValidation allowBlank="1" showInputMessage="1" showErrorMessage="1" prompt="Navigation link to Inventory List worksheet" sqref="B2" xr:uid="{00000000-0002-0000-0200-000007000000}"/>
  </dataValidations>
  <hyperlinks>
    <hyperlink ref="B2" location="'Inventory List'!A1" tooltip="Select to view Inventory List" display="INVENTORY LIST" xr:uid="{00000000-0004-0000-02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TM02930030</Templat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Inventory List</vt:lpstr>
      <vt:lpstr>Inventory Pick List</vt:lpstr>
      <vt:lpstr>Bin Lookup</vt:lpstr>
      <vt:lpstr>BinNumber</vt:lpstr>
      <vt:lpstr>ColumnTitle1</vt:lpstr>
      <vt:lpstr>ColumnTitle2</vt:lpstr>
      <vt:lpstr>ColumnTitle3</vt:lpstr>
      <vt:lpstr>'Bin Lookup'!Print_Titles</vt:lpstr>
      <vt:lpstr>'Inventory List'!Print_Titles</vt:lpstr>
      <vt:lpstr>'Inventory Pick List'!Print_Titles</vt:lpstr>
      <vt:lpstr>SKULookup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2017-06-02T00:14:58Z</dcterms:created>
  <dcterms:modified xsi:type="dcterms:W3CDTF">2022-08-03T16:13:51Z</dcterms:modified>
</cp:coreProperties>
</file>