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Project Timeline" sheetId="1" r:id="rId1"/>
    <sheet name="calcs" sheetId="2" state="hidden" r:id="rId2"/>
    <sheet name="Resource Requirements" sheetId="3" r:id="rId3"/>
  </sheets>
  <definedNames>
    <definedName name="DayRails">StartDateWindow+ROW('Project Timeline'!$1:$25)-1</definedName>
    <definedName name="GridCalc">IFERROR(calcs!$A1/SUMPRODUCT((Activities[Id]=calcs!$C1)*(Activities[START]&lt;=calcs!A$31)*((Activities[END]&gt;=calcs!A$31)+(LEN(Activities[END])=0)*(Activities[START]=calcs!A$31))),NA())</definedName>
    <definedName name="StartDate">calcs!$D$28</definedName>
    <definedName name="StartDateWindow">calcs!$D$25</definedName>
    <definedName name="WindowDays">calcs!$D$29</definedName>
    <definedName name="WindowOffset">calcs!$D$26</definedName>
  </definedNames>
  <calcPr calcId="144525"/>
</workbook>
</file>

<file path=xl/sharedStrings.xml><?xml version="1.0" encoding="utf-8"?>
<sst xmlns="http://schemas.openxmlformats.org/spreadsheetml/2006/main" count="54" uniqueCount="54">
  <si>
    <t>PROJECT SCHEDULE</t>
  </si>
  <si>
    <t xml:space="preserve">ENTER START DATE: </t>
  </si>
  <si>
    <t>Id</t>
  </si>
  <si>
    <t>ACTIVITY</t>
  </si>
  <si>
    <t>START</t>
  </si>
  <si>
    <t>END</t>
  </si>
  <si>
    <t>NOTES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</si>
  <si>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</si>
  <si>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</si>
  <si>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</si>
  <si>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</si>
  <si>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</si>
  <si>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</si>
  <si>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</si>
  <si>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</si>
  <si>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</si>
  <si>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</si>
  <si>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</si>
  <si>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Milestone 11</t>
  </si>
  <si>
    <t>Milestone 12</t>
  </si>
  <si>
    <t>Milestone 13</t>
  </si>
  <si>
    <t>Milestone 14</t>
  </si>
  <si>
    <t>Milestone 15</t>
  </si>
  <si>
    <t>Milestone 16</t>
  </si>
  <si>
    <t>Milestone 17</t>
  </si>
  <si>
    <t>Milestone 18</t>
  </si>
  <si>
    <t>Milestone 20</t>
  </si>
  <si>
    <t>Project End</t>
  </si>
  <si>
    <t>*** This sheet should remain hidden ***</t>
  </si>
  <si>
    <t>Today:</t>
  </si>
  <si>
    <t>Window Activities:</t>
  </si>
  <si>
    <t>Calc Window Start</t>
  </si>
  <si>
    <t>Offset</t>
  </si>
  <si>
    <t>Start</t>
  </si>
  <si>
    <t>Window</t>
  </si>
  <si>
    <t>Position</t>
  </si>
  <si>
    <t>Series</t>
  </si>
  <si>
    <t>Activity Id</t>
  </si>
  <si>
    <t>Activity</t>
  </si>
  <si>
    <t>Current Day</t>
  </si>
  <si>
    <t>Human Resource Requirements</t>
  </si>
  <si>
    <t xml:space="preserve">Project Name: </t>
  </si>
  <si>
    <t>Date:</t>
  </si>
  <si>
    <t>Project Number:</t>
  </si>
  <si>
    <t>Project Owner:</t>
  </si>
  <si>
    <t xml:space="preserve">Project Manager: </t>
  </si>
  <si>
    <t>Name</t>
  </si>
  <si>
    <t>Name of Organization</t>
  </si>
  <si>
    <t>Immediate Supervisor</t>
  </si>
  <si>
    <t>Project Role</t>
  </si>
  <si>
    <t>Skills Required</t>
  </si>
  <si>
    <t>Estimated Start Date</t>
  </si>
  <si>
    <t>Estimated Stop Date</t>
  </si>
  <si>
    <t>For additional project management templates, visit http://www.mypmllc.com/project-management-resources/free-project-management-templates</t>
  </si>
</sst>
</file>

<file path=xl/styles.xml><?xml version="1.0" encoding="utf-8"?>
<styleSheet xmlns="http://schemas.openxmlformats.org/spreadsheetml/2006/main">
  <numFmts count="8">
    <numFmt numFmtId="176" formatCode="_(&quot;Rp&quot;* #,##0_);_(&quot;Rp&quot;* \(#,##0\);_(&quot;Rp&quot;* &quot;-&quot;_);_(@_)"/>
    <numFmt numFmtId="177" formatCode="dd\-mmm\-yy"/>
    <numFmt numFmtId="178" formatCode="dd\-mmm"/>
    <numFmt numFmtId="179" formatCode="_(* #,##0.00_);_(* \(#,##0.00\);_(* &quot;-&quot;??_);_(@_)"/>
    <numFmt numFmtId="180" formatCode="_(&quot;Rp&quot;* #,##0.00_);_(&quot;Rp&quot;* \(#,##0.00\);_(&quot;Rp&quot;* &quot;-&quot;??_);_(@_)"/>
    <numFmt numFmtId="181" formatCode="_(* #,##0_);_(* \(#,##0\);_(* &quot;-&quot;_);_(@_)"/>
    <numFmt numFmtId="182" formatCode="mm/dd/yyyy"/>
    <numFmt numFmtId="183" formatCode="mmm\ yyyy"/>
  </numFmts>
  <fonts count="33">
    <font>
      <sz val="10"/>
      <color theme="3"/>
      <name val="Calibri"/>
      <charset val="134"/>
      <scheme val="minor"/>
    </font>
    <font>
      <sz val="14"/>
      <color theme="1"/>
      <name val="Arial"/>
      <charset val="134"/>
    </font>
    <font>
      <sz val="11"/>
      <color theme="1"/>
      <name val="Arial"/>
      <charset val="134"/>
    </font>
    <font>
      <b/>
      <sz val="20"/>
      <color theme="1"/>
      <name val="Ebrima"/>
      <charset val="134"/>
    </font>
    <font>
      <sz val="10"/>
      <color theme="1"/>
      <name val="Arial"/>
      <charset val="134"/>
    </font>
    <font>
      <sz val="10"/>
      <color theme="0"/>
      <name val="Arial"/>
      <charset val="134"/>
    </font>
    <font>
      <b/>
      <sz val="10"/>
      <color theme="0"/>
      <name val="Arial"/>
      <charset val="134"/>
    </font>
    <font>
      <sz val="10"/>
      <color rgb="FF000000"/>
      <name val="Arial"/>
      <charset val="134"/>
    </font>
    <font>
      <sz val="26"/>
      <color rgb="FF3D7BB9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4"/>
      <color theme="3" tint="0.399975585192419"/>
      <name val="Calibri"/>
      <charset val="134"/>
      <scheme val="minor"/>
    </font>
    <font>
      <sz val="10"/>
      <color theme="3" tint="0.399975585192419"/>
      <name val="Calibri"/>
      <charset val="134"/>
      <scheme val="minor"/>
    </font>
    <font>
      <sz val="12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528C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3C79B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theme="2" tint="-0.0999481185338908"/>
      </left>
      <right style="thin">
        <color theme="2" tint="-0.0999481185338908"/>
      </right>
      <top style="thin">
        <color theme="2" tint="-0.0999481185338908"/>
      </top>
      <bottom style="thin">
        <color theme="2" tint="-0.099948118533890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77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178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2" xfId="0" applyFont="1" applyBorder="1" applyAlignment="1">
      <alignment vertical="top"/>
    </xf>
    <xf numFmtId="0" fontId="7" fillId="0" borderId="3" xfId="0" applyFont="1" applyBorder="1" applyAlignment="1">
      <alignment horizontal="justify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178" fontId="4" fillId="0" borderId="3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58" fontId="0" fillId="0" borderId="0" xfId="0" applyNumberFormat="1">
      <alignment vertical="center"/>
    </xf>
    <xf numFmtId="178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Fill="1" applyProtection="1">
      <alignment vertical="center"/>
    </xf>
    <xf numFmtId="0" fontId="10" fillId="0" borderId="0" xfId="0" applyFont="1" applyFill="1" applyAlignment="1" applyProtection="1">
      <alignment horizontal="right"/>
    </xf>
    <xf numFmtId="58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12" fillId="5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indent="1"/>
    </xf>
    <xf numFmtId="58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Protection="1">
      <alignment vertical="center"/>
    </xf>
    <xf numFmtId="0" fontId="0" fillId="0" borderId="0" xfId="0" applyAlignment="1" applyProtection="1">
      <alignment horizontal="left" vertical="center" indent="1"/>
    </xf>
    <xf numFmtId="182" fontId="0" fillId="0" borderId="0" xfId="0" applyNumberFormat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indent="1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6">
    <dxf/>
    <dxf>
      <alignment horizontal="left" vertical="center" indent="1"/>
    </dxf>
    <dxf>
      <numFmt numFmtId="182" formatCode="mm/dd/yyyy"/>
      <alignment horizontal="left" vertical="center" indent="1"/>
    </dxf>
    <dxf>
      <numFmt numFmtId="182" formatCode="mm/dd/yyyy"/>
      <alignment horizontal="left" vertical="center" indent="1"/>
    </dxf>
    <dxf>
      <alignment horizontal="left" vertical="center" indent="1"/>
    </dxf>
    <dxf>
      <font>
        <name val="Arial"/>
        <scheme val="none"/>
        <strike val="0"/>
        <u val="none"/>
        <sz val="10"/>
        <color theme="0"/>
      </font>
      <alignment vertical="top"/>
      <border>
        <left style="thin">
          <color auto="1"/>
        </left>
        <right style="thin">
          <color auto="1"/>
        </right>
        <top/>
        <bottom/>
      </border>
    </dxf>
    <dxf>
      <font>
        <name val="Arial"/>
        <scheme val="none"/>
        <strike val="0"/>
        <u val="none"/>
        <sz val="10"/>
        <color theme="1"/>
      </font>
      <alignment vertical="top"/>
      <border>
        <left style="thin">
          <color auto="1"/>
        </left>
      </border>
    </dxf>
    <dxf>
      <font>
        <name val="Arial"/>
        <scheme val="none"/>
        <strike val="0"/>
        <u val="none"/>
        <sz val="10"/>
        <color theme="1"/>
      </font>
      <alignment vertical="top"/>
      <border>
        <left style="thin">
          <color auto="1"/>
        </left>
        <right style="thin">
          <color auto="1"/>
        </right>
        <top/>
        <bottom/>
      </border>
    </dxf>
    <dxf>
      <font>
        <name val="Arial"/>
        <scheme val="none"/>
        <strike val="0"/>
        <u val="none"/>
        <sz val="10"/>
        <color theme="1"/>
      </font>
      <alignment vertical="top"/>
    </dxf>
    <dxf>
      <font>
        <name val="Arial"/>
        <scheme val="none"/>
        <strike val="0"/>
        <u val="none"/>
        <sz val="10"/>
        <color theme="1"/>
      </font>
      <alignment vertical="top"/>
      <border>
        <left style="thin">
          <color auto="1"/>
        </left>
        <right style="thin">
          <color auto="1"/>
        </right>
        <top/>
        <bottom/>
      </border>
    </dxf>
    <dxf>
      <font>
        <name val="Arial"/>
        <scheme val="none"/>
        <strike val="0"/>
        <u val="none"/>
        <sz val="10"/>
        <color theme="1"/>
      </font>
      <alignment vertical="top"/>
      <border>
        <left style="thin">
          <color auto="1"/>
        </left>
        <right style="thin">
          <color auto="1"/>
        </right>
        <top/>
        <bottom/>
      </border>
    </dxf>
    <dxf>
      <font>
        <name val="Arial"/>
        <scheme val="none"/>
        <strike val="0"/>
        <u val="none"/>
        <sz val="10"/>
        <color theme="1"/>
      </font>
      <alignment vertical="top"/>
    </dxf>
    <dxf>
      <font>
        <color theme="3"/>
      </font>
      <fill>
        <patternFill patternType="solid">
          <bgColor theme="2"/>
        </patternFill>
      </fill>
    </dxf>
    <dxf>
      <font>
        <color theme="3"/>
      </font>
    </dxf>
    <dxf>
      <font>
        <color theme="0"/>
      </font>
      <fill>
        <patternFill patternType="solid">
          <fgColor theme="4"/>
          <bgColor theme="3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 style="thin">
          <color theme="3" tint="0.599963377788629"/>
        </vertical>
        <horizontal/>
      </border>
    </dxf>
  </dxfs>
  <tableStyles count="1" defaultTableStyle="TableStyleMedium2" defaultPivotStyle="PivotStyleLight8">
    <tableStyle name="Project Timeline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colors>
    <mruColors>
      <color rgb="00528CC6"/>
      <color rgb="003D7BB9"/>
      <color rgb="003C79B6"/>
      <color rgb="00336699"/>
      <color rgb="004775D1"/>
      <color rgb="003366CC"/>
      <color rgb="000066CC"/>
      <color rgb="00FF9900"/>
      <color rgb="00CCFFCC"/>
      <color rgb="00D1CB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calcs!$B$32</c:f>
              <c:strCache>
                <c:ptCount val="1"/>
                <c:pt idx="0">
                  <c:v>1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43918</c:v>
                </c:pt>
                <c:pt idx="1" c:formatCode="dd/mm/yyyy">
                  <c:v>43919</c:v>
                </c:pt>
                <c:pt idx="2" c:formatCode="dd/mm/yyyy">
                  <c:v>43920</c:v>
                </c:pt>
                <c:pt idx="3" c:formatCode="dd/mm/yyyy">
                  <c:v>43921</c:v>
                </c:pt>
                <c:pt idx="4" c:formatCode="dd/mm/yyyy">
                  <c:v>43922</c:v>
                </c:pt>
                <c:pt idx="5" c:formatCode="dd/mm/yyyy">
                  <c:v>43923</c:v>
                </c:pt>
                <c:pt idx="6" c:formatCode="dd/mm/yyyy">
                  <c:v>43924</c:v>
                </c:pt>
                <c:pt idx="7" c:formatCode="dd/mm/yyyy">
                  <c:v>43925</c:v>
                </c:pt>
                <c:pt idx="8" c:formatCode="dd/mm/yyyy">
                  <c:v>43926</c:v>
                </c:pt>
                <c:pt idx="9" c:formatCode="dd/mm/yyyy">
                  <c:v>43927</c:v>
                </c:pt>
                <c:pt idx="10" c:formatCode="dd/mm/yyyy">
                  <c:v>43928</c:v>
                </c:pt>
                <c:pt idx="11" c:formatCode="dd/mm/yyyy">
                  <c:v>43929</c:v>
                </c:pt>
                <c:pt idx="12" c:formatCode="dd/mm/yyyy">
                  <c:v>43930</c:v>
                </c:pt>
                <c:pt idx="13" c:formatCode="dd/mm/yyyy">
                  <c:v>43931</c:v>
                </c:pt>
                <c:pt idx="14" c:formatCode="dd/mm/yyyy">
                  <c:v>43932</c:v>
                </c:pt>
                <c:pt idx="15" c:formatCode="dd/mm/yyyy">
                  <c:v>43933</c:v>
                </c:pt>
                <c:pt idx="16" c:formatCode="dd/mm/yyyy">
                  <c:v>43934</c:v>
                </c:pt>
                <c:pt idx="17" c:formatCode="dd/mm/yyyy">
                  <c:v>43935</c:v>
                </c:pt>
                <c:pt idx="18" c:formatCode="dd/mm/yyyy">
                  <c:v>43936</c:v>
                </c:pt>
                <c:pt idx="19" c:formatCode="dd/mm/yyyy">
                  <c:v>43937</c:v>
                </c:pt>
                <c:pt idx="20" c:formatCode="dd/mm/yyyy">
                  <c:v>43938</c:v>
                </c:pt>
                <c:pt idx="21" c:formatCode="dd/mm/yyyy">
                  <c:v>43939</c:v>
                </c:pt>
                <c:pt idx="22" c:formatCode="dd/mm/yyyy">
                  <c:v>43940</c:v>
                </c:pt>
                <c:pt idx="23" c:formatCode="dd/mm/yyyy">
                  <c:v>43941</c:v>
                </c:pt>
                <c:pt idx="24" c:formatCode="dd/mm/yyyy">
                  <c:v>43942</c:v>
                </c:pt>
                <c:pt idx="25" c:formatCode="dd/mm/yyyy">
                  <c:v>43943</c:v>
                </c:pt>
                <c:pt idx="26" c:formatCode="dd/mm/yyyy">
                  <c:v>43944</c:v>
                </c:pt>
                <c:pt idx="27" c:formatCode="dd/mm/yyyy">
                  <c:v>43945</c:v>
                </c:pt>
                <c:pt idx="28" c:formatCode="dd/mm/yyyy">
                  <c:v>43946</c:v>
                </c:pt>
                <c:pt idx="29" c:formatCode="dd/mm/yyyy">
                  <c:v>43947</c:v>
                </c:pt>
              </c:numCache>
            </c:numRef>
          </c:cat>
          <c:val>
            <c:numRef>
              <c:f>calcs!$E$32:$AH$32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calcs!$D$44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calcs!$E$44:$AH$44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calcs!$B$33</c:f>
              <c:strCache>
                <c:ptCount val="1"/>
                <c:pt idx="0">
                  <c:v>2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43918</c:v>
                </c:pt>
                <c:pt idx="1" c:formatCode="dd/mm/yyyy">
                  <c:v>43919</c:v>
                </c:pt>
                <c:pt idx="2" c:formatCode="dd/mm/yyyy">
                  <c:v>43920</c:v>
                </c:pt>
                <c:pt idx="3" c:formatCode="dd/mm/yyyy">
                  <c:v>43921</c:v>
                </c:pt>
                <c:pt idx="4" c:formatCode="dd/mm/yyyy">
                  <c:v>43922</c:v>
                </c:pt>
                <c:pt idx="5" c:formatCode="dd/mm/yyyy">
                  <c:v>43923</c:v>
                </c:pt>
                <c:pt idx="6" c:formatCode="dd/mm/yyyy">
                  <c:v>43924</c:v>
                </c:pt>
                <c:pt idx="7" c:formatCode="dd/mm/yyyy">
                  <c:v>43925</c:v>
                </c:pt>
                <c:pt idx="8" c:formatCode="dd/mm/yyyy">
                  <c:v>43926</c:v>
                </c:pt>
                <c:pt idx="9" c:formatCode="dd/mm/yyyy">
                  <c:v>43927</c:v>
                </c:pt>
                <c:pt idx="10" c:formatCode="dd/mm/yyyy">
                  <c:v>43928</c:v>
                </c:pt>
                <c:pt idx="11" c:formatCode="dd/mm/yyyy">
                  <c:v>43929</c:v>
                </c:pt>
                <c:pt idx="12" c:formatCode="dd/mm/yyyy">
                  <c:v>43930</c:v>
                </c:pt>
                <c:pt idx="13" c:formatCode="dd/mm/yyyy">
                  <c:v>43931</c:v>
                </c:pt>
                <c:pt idx="14" c:formatCode="dd/mm/yyyy">
                  <c:v>43932</c:v>
                </c:pt>
                <c:pt idx="15" c:formatCode="dd/mm/yyyy">
                  <c:v>43933</c:v>
                </c:pt>
                <c:pt idx="16" c:formatCode="dd/mm/yyyy">
                  <c:v>43934</c:v>
                </c:pt>
                <c:pt idx="17" c:formatCode="dd/mm/yyyy">
                  <c:v>43935</c:v>
                </c:pt>
                <c:pt idx="18" c:formatCode="dd/mm/yyyy">
                  <c:v>43936</c:v>
                </c:pt>
                <c:pt idx="19" c:formatCode="dd/mm/yyyy">
                  <c:v>43937</c:v>
                </c:pt>
                <c:pt idx="20" c:formatCode="dd/mm/yyyy">
                  <c:v>43938</c:v>
                </c:pt>
                <c:pt idx="21" c:formatCode="dd/mm/yyyy">
                  <c:v>43939</c:v>
                </c:pt>
                <c:pt idx="22" c:formatCode="dd/mm/yyyy">
                  <c:v>43940</c:v>
                </c:pt>
                <c:pt idx="23" c:formatCode="dd/mm/yyyy">
                  <c:v>43941</c:v>
                </c:pt>
                <c:pt idx="24" c:formatCode="dd/mm/yyyy">
                  <c:v>43942</c:v>
                </c:pt>
                <c:pt idx="25" c:formatCode="dd/mm/yyyy">
                  <c:v>43943</c:v>
                </c:pt>
                <c:pt idx="26" c:formatCode="dd/mm/yyyy">
                  <c:v>43944</c:v>
                </c:pt>
                <c:pt idx="27" c:formatCode="dd/mm/yyyy">
                  <c:v>43945</c:v>
                </c:pt>
                <c:pt idx="28" c:formatCode="dd/mm/yyyy">
                  <c:v>43946</c:v>
                </c:pt>
                <c:pt idx="29" c:formatCode="dd/mm/yyyy">
                  <c:v>43947</c:v>
                </c:pt>
              </c:numCache>
            </c:numRef>
          </c:cat>
          <c:val>
            <c:numRef>
              <c:f>calcs!$E$33:$AH$33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calcs!$D$45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calcs!$E$45:$AH$45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calcs!$B$34</c:f>
              <c:strCache>
                <c:ptCount val="1"/>
                <c:pt idx="0">
                  <c:v>3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43918</c:v>
                </c:pt>
                <c:pt idx="1" c:formatCode="dd/mm/yyyy">
                  <c:v>43919</c:v>
                </c:pt>
                <c:pt idx="2" c:formatCode="dd/mm/yyyy">
                  <c:v>43920</c:v>
                </c:pt>
                <c:pt idx="3" c:formatCode="dd/mm/yyyy">
                  <c:v>43921</c:v>
                </c:pt>
                <c:pt idx="4" c:formatCode="dd/mm/yyyy">
                  <c:v>43922</c:v>
                </c:pt>
                <c:pt idx="5" c:formatCode="dd/mm/yyyy">
                  <c:v>43923</c:v>
                </c:pt>
                <c:pt idx="6" c:formatCode="dd/mm/yyyy">
                  <c:v>43924</c:v>
                </c:pt>
                <c:pt idx="7" c:formatCode="dd/mm/yyyy">
                  <c:v>43925</c:v>
                </c:pt>
                <c:pt idx="8" c:formatCode="dd/mm/yyyy">
                  <c:v>43926</c:v>
                </c:pt>
                <c:pt idx="9" c:formatCode="dd/mm/yyyy">
                  <c:v>43927</c:v>
                </c:pt>
                <c:pt idx="10" c:formatCode="dd/mm/yyyy">
                  <c:v>43928</c:v>
                </c:pt>
                <c:pt idx="11" c:formatCode="dd/mm/yyyy">
                  <c:v>43929</c:v>
                </c:pt>
                <c:pt idx="12" c:formatCode="dd/mm/yyyy">
                  <c:v>43930</c:v>
                </c:pt>
                <c:pt idx="13" c:formatCode="dd/mm/yyyy">
                  <c:v>43931</c:v>
                </c:pt>
                <c:pt idx="14" c:formatCode="dd/mm/yyyy">
                  <c:v>43932</c:v>
                </c:pt>
                <c:pt idx="15" c:formatCode="dd/mm/yyyy">
                  <c:v>43933</c:v>
                </c:pt>
                <c:pt idx="16" c:formatCode="dd/mm/yyyy">
                  <c:v>43934</c:v>
                </c:pt>
                <c:pt idx="17" c:formatCode="dd/mm/yyyy">
                  <c:v>43935</c:v>
                </c:pt>
                <c:pt idx="18" c:formatCode="dd/mm/yyyy">
                  <c:v>43936</c:v>
                </c:pt>
                <c:pt idx="19" c:formatCode="dd/mm/yyyy">
                  <c:v>43937</c:v>
                </c:pt>
                <c:pt idx="20" c:formatCode="dd/mm/yyyy">
                  <c:v>43938</c:v>
                </c:pt>
                <c:pt idx="21" c:formatCode="dd/mm/yyyy">
                  <c:v>43939</c:v>
                </c:pt>
                <c:pt idx="22" c:formatCode="dd/mm/yyyy">
                  <c:v>43940</c:v>
                </c:pt>
                <c:pt idx="23" c:formatCode="dd/mm/yyyy">
                  <c:v>43941</c:v>
                </c:pt>
                <c:pt idx="24" c:formatCode="dd/mm/yyyy">
                  <c:v>43942</c:v>
                </c:pt>
                <c:pt idx="25" c:formatCode="dd/mm/yyyy">
                  <c:v>43943</c:v>
                </c:pt>
                <c:pt idx="26" c:formatCode="dd/mm/yyyy">
                  <c:v>43944</c:v>
                </c:pt>
                <c:pt idx="27" c:formatCode="dd/mm/yyyy">
                  <c:v>43945</c:v>
                </c:pt>
                <c:pt idx="28" c:formatCode="dd/mm/yyyy">
                  <c:v>43946</c:v>
                </c:pt>
                <c:pt idx="29" c:formatCode="dd/mm/yyyy">
                  <c:v>43947</c:v>
                </c:pt>
              </c:numCache>
            </c:numRef>
          </c:cat>
          <c:val>
            <c:numRef>
              <c:f>calcs!$E$34:$AH$34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calcs!$D$46</c:f>
              <c:strCache>
                <c:ptCount val="1"/>
                <c:pt idx="0">
                  <c:v>#N/A</c:v>
                </c:pt>
              </c:strCache>
            </c:strRef>
          </c:tx>
          <c:spPr>
            <a:ln w="28575" cap="sq" cmpd="sng" algn="ctr">
              <a:solidFill>
                <a:schemeClr val="accent2">
                  <a:shade val="76667"/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calcs!$E$46:$AH$46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calcs!$B$35</c:f>
              <c:strCache>
                <c:ptCount val="1"/>
                <c:pt idx="0">
                  <c:v>4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43918</c:v>
                </c:pt>
                <c:pt idx="1" c:formatCode="dd/mm/yyyy">
                  <c:v>43919</c:v>
                </c:pt>
                <c:pt idx="2" c:formatCode="dd/mm/yyyy">
                  <c:v>43920</c:v>
                </c:pt>
                <c:pt idx="3" c:formatCode="dd/mm/yyyy">
                  <c:v>43921</c:v>
                </c:pt>
                <c:pt idx="4" c:formatCode="dd/mm/yyyy">
                  <c:v>43922</c:v>
                </c:pt>
                <c:pt idx="5" c:formatCode="dd/mm/yyyy">
                  <c:v>43923</c:v>
                </c:pt>
                <c:pt idx="6" c:formatCode="dd/mm/yyyy">
                  <c:v>43924</c:v>
                </c:pt>
                <c:pt idx="7" c:formatCode="dd/mm/yyyy">
                  <c:v>43925</c:v>
                </c:pt>
                <c:pt idx="8" c:formatCode="dd/mm/yyyy">
                  <c:v>43926</c:v>
                </c:pt>
                <c:pt idx="9" c:formatCode="dd/mm/yyyy">
                  <c:v>43927</c:v>
                </c:pt>
                <c:pt idx="10" c:formatCode="dd/mm/yyyy">
                  <c:v>43928</c:v>
                </c:pt>
                <c:pt idx="11" c:formatCode="dd/mm/yyyy">
                  <c:v>43929</c:v>
                </c:pt>
                <c:pt idx="12" c:formatCode="dd/mm/yyyy">
                  <c:v>43930</c:v>
                </c:pt>
                <c:pt idx="13" c:formatCode="dd/mm/yyyy">
                  <c:v>43931</c:v>
                </c:pt>
                <c:pt idx="14" c:formatCode="dd/mm/yyyy">
                  <c:v>43932</c:v>
                </c:pt>
                <c:pt idx="15" c:formatCode="dd/mm/yyyy">
                  <c:v>43933</c:v>
                </c:pt>
                <c:pt idx="16" c:formatCode="dd/mm/yyyy">
                  <c:v>43934</c:v>
                </c:pt>
                <c:pt idx="17" c:formatCode="dd/mm/yyyy">
                  <c:v>43935</c:v>
                </c:pt>
                <c:pt idx="18" c:formatCode="dd/mm/yyyy">
                  <c:v>43936</c:v>
                </c:pt>
                <c:pt idx="19" c:formatCode="dd/mm/yyyy">
                  <c:v>43937</c:v>
                </c:pt>
                <c:pt idx="20" c:formatCode="dd/mm/yyyy">
                  <c:v>43938</c:v>
                </c:pt>
                <c:pt idx="21" c:formatCode="dd/mm/yyyy">
                  <c:v>43939</c:v>
                </c:pt>
                <c:pt idx="22" c:formatCode="dd/mm/yyyy">
                  <c:v>43940</c:v>
                </c:pt>
                <c:pt idx="23" c:formatCode="dd/mm/yyyy">
                  <c:v>43941</c:v>
                </c:pt>
                <c:pt idx="24" c:formatCode="dd/mm/yyyy">
                  <c:v>43942</c:v>
                </c:pt>
                <c:pt idx="25" c:formatCode="dd/mm/yyyy">
                  <c:v>43943</c:v>
                </c:pt>
                <c:pt idx="26" c:formatCode="dd/mm/yyyy">
                  <c:v>43944</c:v>
                </c:pt>
                <c:pt idx="27" c:formatCode="dd/mm/yyyy">
                  <c:v>43945</c:v>
                </c:pt>
                <c:pt idx="28" c:formatCode="dd/mm/yyyy">
                  <c:v>43946</c:v>
                </c:pt>
                <c:pt idx="29" c:formatCode="dd/mm/yyyy">
                  <c:v>43947</c:v>
                </c:pt>
              </c:numCache>
            </c:numRef>
          </c:cat>
          <c:val>
            <c:numRef>
              <c:f>calcs!$E$35:$AH$35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calcs!$D$47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calcs!$E$47:$AH$47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calcs!$B$36</c:f>
              <c:strCache>
                <c:ptCount val="1"/>
                <c:pt idx="0">
                  <c:v>5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43918</c:v>
                </c:pt>
                <c:pt idx="1" c:formatCode="dd/mm/yyyy">
                  <c:v>43919</c:v>
                </c:pt>
                <c:pt idx="2" c:formatCode="dd/mm/yyyy">
                  <c:v>43920</c:v>
                </c:pt>
                <c:pt idx="3" c:formatCode="dd/mm/yyyy">
                  <c:v>43921</c:v>
                </c:pt>
                <c:pt idx="4" c:formatCode="dd/mm/yyyy">
                  <c:v>43922</c:v>
                </c:pt>
                <c:pt idx="5" c:formatCode="dd/mm/yyyy">
                  <c:v>43923</c:v>
                </c:pt>
                <c:pt idx="6" c:formatCode="dd/mm/yyyy">
                  <c:v>43924</c:v>
                </c:pt>
                <c:pt idx="7" c:formatCode="dd/mm/yyyy">
                  <c:v>43925</c:v>
                </c:pt>
                <c:pt idx="8" c:formatCode="dd/mm/yyyy">
                  <c:v>43926</c:v>
                </c:pt>
                <c:pt idx="9" c:formatCode="dd/mm/yyyy">
                  <c:v>43927</c:v>
                </c:pt>
                <c:pt idx="10" c:formatCode="dd/mm/yyyy">
                  <c:v>43928</c:v>
                </c:pt>
                <c:pt idx="11" c:formatCode="dd/mm/yyyy">
                  <c:v>43929</c:v>
                </c:pt>
                <c:pt idx="12" c:formatCode="dd/mm/yyyy">
                  <c:v>43930</c:v>
                </c:pt>
                <c:pt idx="13" c:formatCode="dd/mm/yyyy">
                  <c:v>43931</c:v>
                </c:pt>
                <c:pt idx="14" c:formatCode="dd/mm/yyyy">
                  <c:v>43932</c:v>
                </c:pt>
                <c:pt idx="15" c:formatCode="dd/mm/yyyy">
                  <c:v>43933</c:v>
                </c:pt>
                <c:pt idx="16" c:formatCode="dd/mm/yyyy">
                  <c:v>43934</c:v>
                </c:pt>
                <c:pt idx="17" c:formatCode="dd/mm/yyyy">
                  <c:v>43935</c:v>
                </c:pt>
                <c:pt idx="18" c:formatCode="dd/mm/yyyy">
                  <c:v>43936</c:v>
                </c:pt>
                <c:pt idx="19" c:formatCode="dd/mm/yyyy">
                  <c:v>43937</c:v>
                </c:pt>
                <c:pt idx="20" c:formatCode="dd/mm/yyyy">
                  <c:v>43938</c:v>
                </c:pt>
                <c:pt idx="21" c:formatCode="dd/mm/yyyy">
                  <c:v>43939</c:v>
                </c:pt>
                <c:pt idx="22" c:formatCode="dd/mm/yyyy">
                  <c:v>43940</c:v>
                </c:pt>
                <c:pt idx="23" c:formatCode="dd/mm/yyyy">
                  <c:v>43941</c:v>
                </c:pt>
                <c:pt idx="24" c:formatCode="dd/mm/yyyy">
                  <c:v>43942</c:v>
                </c:pt>
                <c:pt idx="25" c:formatCode="dd/mm/yyyy">
                  <c:v>43943</c:v>
                </c:pt>
                <c:pt idx="26" c:formatCode="dd/mm/yyyy">
                  <c:v>43944</c:v>
                </c:pt>
                <c:pt idx="27" c:formatCode="dd/mm/yyyy">
                  <c:v>43945</c:v>
                </c:pt>
                <c:pt idx="28" c:formatCode="dd/mm/yyyy">
                  <c:v>43946</c:v>
                </c:pt>
                <c:pt idx="29" c:formatCode="dd/mm/yyyy">
                  <c:v>43947</c:v>
                </c:pt>
              </c:numCache>
            </c:numRef>
          </c:cat>
          <c:val>
            <c:numRef>
              <c:f>calcs!$E$36:$AH$36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calcs!$D$48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calcs!$E$48:$AH$48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calcs!$B$37</c:f>
              <c:strCache>
                <c:ptCount val="1"/>
                <c:pt idx="0">
                  <c:v>6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val>
            <c:numRef>
              <c:f>calcs!$E$37:$AH$37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calcs!$D$49</c:f>
              <c:strCache>
                <c:ptCount val="1"/>
                <c:pt idx="0">
                  <c:v>PROJECT START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calcs!$E$49:$AH$49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calcs!$B$38</c:f>
              <c:strCache>
                <c:ptCount val="1"/>
                <c:pt idx="0">
                  <c:v>7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val>
            <c:numRef>
              <c:f>calcs!$E$38:$AH$38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5.3</c:v>
                </c:pt>
                <c:pt idx="14">
                  <c:v>5.3</c:v>
                </c:pt>
                <c:pt idx="15">
                  <c:v>5.3</c:v>
                </c:pt>
                <c:pt idx="16">
                  <c:v>5.3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calcs!$D$50</c:f>
              <c:strCache>
                <c:ptCount val="1"/>
                <c:pt idx="0">
                  <c:v>MILESTONE 1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calcs!$E$50:$AH$50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5.3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calcs!$B$39</c:f>
              <c:strCache>
                <c:ptCount val="1"/>
                <c:pt idx="0">
                  <c:v>8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val>
            <c:numRef>
              <c:f>calcs!$E$39:$AH$39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calcs!$D$51</c:f>
              <c:strCache>
                <c:ptCount val="1"/>
                <c:pt idx="0">
                  <c:v>MILESTONE 2</c:v>
                </c:pt>
              </c:strCache>
            </c:strRef>
          </c:tx>
          <c:spPr>
            <a:ln w="28575" cap="sq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calcs!$E$51:$AH$51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4.3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calcs!$B$40</c:f>
              <c:strCache>
                <c:ptCount val="1"/>
                <c:pt idx="0">
                  <c:v>9</c:v>
                </c:pt>
              </c:strCache>
            </c:strRef>
          </c:tx>
          <c:spPr>
            <a:ln w="193675" cap="sq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val>
            <c:numRef>
              <c:f>calcs!$E$40:$AH$40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3.3</c:v>
                </c:pt>
                <c:pt idx="25">
                  <c:v>3.3</c:v>
                </c:pt>
                <c:pt idx="26">
                  <c:v>3.3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calcs!$D$52</c:f>
              <c:strCache>
                <c:ptCount val="1"/>
                <c:pt idx="0">
                  <c:v>MILESTONE 3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calcs!$E$52:$AH$52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3.3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"Today"</c:f>
              <c:strCache>
                <c:ptCount val="1"/>
                <c:pt idx="0">
                  <c:v>Today</c:v>
                </c:pt>
              </c:strCache>
            </c:strRef>
          </c:tx>
          <c:marker>
            <c:symbol val="none"/>
          </c:marker>
          <c:dLbls>
            <c:delete val="1"/>
          </c:dLbls>
          <c:errBars>
            <c:errDir val="y"/>
            <c:errBarType val="both"/>
            <c:errValType val="fixedVal"/>
            <c:noEndCap val="0"/>
            <c:val val="10"/>
            <c:spPr>
              <a:ln w="263525" cap="flat" cmpd="sng" algn="ctr">
                <a:solidFill>
                  <a:schemeClr val="bg1">
                    <a:lumMod val="95000"/>
                  </a:schemeClr>
                </a:solidFill>
                <a:prstDash val="solid"/>
                <a:round/>
              </a:ln>
            </c:spPr>
          </c:errBars>
          <c:val>
            <c:numRef>
              <c:f>calcs!$E$56:$AH$56</c:f>
              <c:numCache>
                <c:formatCode>General</c:formatCode>
                <c:ptCount val="30"/>
                <c:pt idx="0">
                  <c:v>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calcs!$D$58</c:f>
              <c:strCache>
                <c:ptCount val="1"/>
                <c:pt idx="0">
                  <c:v>Mar 2020</c:v>
                </c:pt>
              </c:strCache>
            </c:strRef>
          </c:tx>
          <c:spPr>
            <a:ln w="228600" cap="sq" cmpd="sng" algn="ctr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calcs!$E$58:$AH$58</c:f>
              <c:numCache>
                <c:formatCode>General</c:formatCode>
                <c:ptCount val="3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calcs!$D$61</c:f>
              <c:strCache>
                <c:ptCount val="1"/>
                <c:pt idx="0">
                  <c:v>Apr 2020</c:v>
                </c:pt>
              </c:strCache>
            </c:strRef>
          </c:tx>
          <c:spPr>
            <a:ln w="228600" cap="sq" cmpd="sng" algn="ctr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calcs!$E$61:$AH$61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calcs!$D$66</c:f>
              <c:strCache>
                <c:ptCount val="1"/>
                <c:pt idx="0">
                  <c:v>Apr 2020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calcs!$E$66:$AH$66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calcs!$D$65</c:f>
              <c:strCache>
                <c:ptCount val="1"/>
                <c:pt idx="0">
                  <c:v>Mar 2020</c:v>
                </c:pt>
              </c:strCache>
            </c:strRef>
          </c:tx>
          <c:spPr>
            <a:ln w="209550" cap="sq" cmpd="sng" algn="ctr">
              <a:solidFill>
                <a:schemeClr val="accent5">
                  <a:tint val="76667"/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8575" cap="sq" cmpd="sng" algn="ctr">
                <a:solidFill>
                  <a:schemeClr val="accent5">
                    <a:tint val="76667"/>
                    <a:shade val="95000"/>
                    <a:satMod val="105000"/>
                  </a:schemeClr>
                </a:solidFill>
                <a:prstDash val="solid"/>
                <a:round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calcs!$E$65:$AH$65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4"/>
          <c:order val="23"/>
          <c:tx>
            <c:strRef>
              <c:f>"Day Dot Line"</c:f>
              <c:strCache>
                <c:ptCount val="1"/>
                <c:pt idx="0">
                  <c:v>Day Dot Line</c:v>
                </c:pt>
              </c:strCache>
            </c:strRef>
          </c:tx>
          <c:spPr>
            <a:ln w="15875" cap="rnd" cmpd="sng" algn="ctr">
              <a:solidFill>
                <a:schemeClr val="tx2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</c:spPr>
          </c:marker>
          <c:dLbls>
            <c:dLbl>
              <c:idx val="0"/>
              <c:layout/>
              <c:tx>
                <c:strRef>
                  <c:f>calcs!$E$72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calcs!$F$72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calcs!$G$72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strRef>
                  <c:f>calcs!$H$72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strRef>
                  <c:f>calcs!$I$72</c:f>
                  <c:strCache>
                    <c:ptCount val="1"/>
                    <c:pt idx="0">
                      <c:v>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strRef>
                  <c:f>calcs!$J$72</c:f>
                  <c:strCache>
                    <c:ptCount val="1"/>
                    <c:pt idx="0">
                      <c:v>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strRef>
                  <c:f>calcs!$K$72</c:f>
                  <c:strCache>
                    <c:ptCount val="1"/>
                    <c:pt idx="0">
                      <c:v>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strRef>
                  <c:f>calcs!$L$72</c:f>
                  <c:strCache>
                    <c:ptCount val="1"/>
                    <c:pt idx="0">
                      <c:v>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strRef>
                  <c:f>calcs!$M$72</c:f>
                  <c:strCache>
                    <c:ptCount val="1"/>
                    <c:pt idx="0">
                      <c:v>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strRef>
                  <c:f>calcs!$N$72</c:f>
                  <c:strCache>
                    <c:ptCount val="1"/>
                    <c:pt idx="0">
                      <c:v>06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strRef>
                  <c:f>calcs!$O$72</c:f>
                  <c:strCache>
                    <c:ptCount val="1"/>
                    <c:pt idx="0">
                      <c:v>07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strRef>
                  <c:f>calcs!$P$72</c:f>
                  <c:strCache>
                    <c:ptCount val="1"/>
                    <c:pt idx="0">
                      <c:v>08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strRef>
                  <c:f>calcs!$Q$72</c:f>
                  <c:strCache>
                    <c:ptCount val="1"/>
                    <c:pt idx="0">
                      <c:v>09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/>
              <c:tx>
                <c:strRef>
                  <c:f>calcs!$R$72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tx>
                <c:strRef>
                  <c:f>calcs!$S$72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/>
              <c:tx>
                <c:strRef>
                  <c:f>calcs!$T$72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/>
              <c:tx>
                <c:strRef>
                  <c:f>calcs!$U$72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/>
              <c:tx>
                <c:strRef>
                  <c:f>calcs!$V$72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/>
              <c:tx>
                <c:strRef>
                  <c:f>calcs!$W$72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/>
              <c:tx>
                <c:strRef>
                  <c:f>calcs!$X$72</c:f>
                  <c:strCache>
                    <c:ptCount val="1"/>
                    <c:pt idx="0">
                      <c:v>16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/>
              <c:tx>
                <c:strRef>
                  <c:f>calcs!$Y$72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/>
              <c:tx>
                <c:strRef>
                  <c:f>calcs!$Z$72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/>
              <c:tx>
                <c:strRef>
                  <c:f>calcs!$AA$72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/>
              <c:tx>
                <c:strRef>
                  <c:f>calcs!$AB$72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/>
              <c:tx>
                <c:strRef>
                  <c:f>calcs!$AC$72</c:f>
                  <c:strCache>
                    <c:ptCount val="1"/>
                    <c:pt idx="0">
                      <c:v>21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/>
              <c:tx>
                <c:strRef>
                  <c:f>calcs!$AD$72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/>
              <c:tx>
                <c:strRef>
                  <c:f>calcs!$AE$72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/>
              <c:tx>
                <c:strRef>
                  <c:f>calcs!$AF$72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/>
              <c:tx>
                <c:strRef>
                  <c:f>calcs!$AG$72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/>
              <c:tx>
                <c:strRef>
                  <c:f>calcs!$AH$72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calcs!$E$71:$AH$71</c:f>
              <c:numCache>
                <c:formatCode>General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</c:ser>
        <c:ser>
          <c:idx val="23"/>
          <c:order val="24"/>
          <c:tx>
            <c:strRef>
              <c:f>"Day Dot Line For Text Labels"</c:f>
              <c:strCache>
                <c:ptCount val="1"/>
                <c:pt idx="0">
                  <c:v>Day Dot Line For Text Labels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calcs!$E$70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calcs!$F$70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calcs!$G$70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strRef>
                  <c:f>calcs!$H$70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strRef>
                  <c:f>calcs!$I$70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strRef>
                  <c:f>calcs!$J$70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strRef>
                  <c:f>calcs!$K$70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strRef>
                  <c:f>calcs!$L$70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strRef>
                  <c:f>calcs!$M$70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strRef>
                  <c:f>calcs!$N$70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strRef>
                  <c:f>calcs!$O$70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strRef>
                  <c:f>calcs!$P$70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strRef>
                  <c:f>calcs!$Q$70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/>
              <c:tx>
                <c:strRef>
                  <c:f>calcs!$R$70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tx>
                <c:strRef>
                  <c:f>calcs!$S$70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/>
              <c:tx>
                <c:strRef>
                  <c:f>calcs!$T$70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/>
              <c:tx>
                <c:strRef>
                  <c:f>calcs!$U$70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/>
              <c:tx>
                <c:strRef>
                  <c:f>calcs!$V$70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/>
              <c:tx>
                <c:strRef>
                  <c:f>calcs!$W$70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/>
              <c:tx>
                <c:strRef>
                  <c:f>calcs!$X$70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/>
              <c:tx>
                <c:strRef>
                  <c:f>calcs!$Y$70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/>
              <c:tx>
                <c:strRef>
                  <c:f>calcs!$Z$70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/>
              <c:tx>
                <c:strRef>
                  <c:f>calcs!$AA$70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/>
              <c:tx>
                <c:strRef>
                  <c:f>calcs!$AB$70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/>
              <c:tx>
                <c:strRef>
                  <c:f>calcs!$AC$70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/>
              <c:tx>
                <c:strRef>
                  <c:f>calcs!$AD$70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/>
              <c:tx>
                <c:strRef>
                  <c:f>calcs!$AE$70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/>
              <c:tx>
                <c:strRef>
                  <c:f>calcs!$AF$70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/>
              <c:tx>
                <c:strRef>
                  <c:f>calcs!$AG$70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/>
              <c:tx>
                <c:strRef>
                  <c:f>calcs!$AH$70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calcs!$E$69:$AH$69</c:f>
              <c:numCache>
                <c:formatCode>General</c:formatCode>
                <c:ptCount val="30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2.3</c:v>
                </c:pt>
                <c:pt idx="22">
                  <c:v>2.3</c:v>
                </c:pt>
                <c:pt idx="23">
                  <c:v>2.3</c:v>
                </c:pt>
                <c:pt idx="24">
                  <c:v>2.3</c:v>
                </c:pt>
                <c:pt idx="25">
                  <c:v>2.3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calcs!$D$59</c:f>
              <c:strCache>
                <c:ptCount val="1"/>
                <c:pt idx="0">
                  <c:v>Mar 2020 - Top Band</c:v>
                </c:pt>
              </c:strCache>
            </c:strRef>
          </c:tx>
          <c:spPr>
            <a:ln w="228600" cap="sq" cmpd="sng" algn="ctr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calcs!$E$59:$AH$59</c:f>
              <c:numCache>
                <c:formatCode>General</c:formatCode>
                <c:ptCount val="3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calcs!$D$62</c:f>
              <c:strCache>
                <c:ptCount val="1"/>
                <c:pt idx="0">
                  <c:v>Apr 2020 - Top Band</c:v>
                </c:pt>
              </c:strCache>
            </c:strRef>
          </c:tx>
          <c:spPr>
            <a:ln w="228600" cap="sq" cmpd="sng" algn="ctr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calcs!$E$62:$AH$62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1776"/>
        <c:axId val="78042240"/>
      </c:lineChart>
      <c:dateAx>
        <c:axId val="78011776"/>
        <c:scaling>
          <c:orientation val="minMax"/>
        </c:scaling>
        <c:delete val="1"/>
        <c:axPos val="b"/>
        <c:majorGridlines/>
        <c:numFmt formatCode="d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8042240"/>
        <c:crosses val="autoZero"/>
        <c:auto val="1"/>
        <c:lblOffset val="100"/>
        <c:baseTimeUnit val="days"/>
      </c:dateAx>
      <c:valAx>
        <c:axId val="78042240"/>
        <c:scaling>
          <c:orientation val="minMax"/>
          <c:max val="13.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801177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 sz="1000"/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WindowOffset" horiz="1" max="365" page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323850</xdr:colOff>
      <xdr:row>1</xdr:row>
      <xdr:rowOff>190500</xdr:rowOff>
    </xdr:from>
    <xdr:to>
      <xdr:col>6</xdr:col>
      <xdr:colOff>22860</xdr:colOff>
      <xdr:row>16</xdr:row>
      <xdr:rowOff>161925</xdr:rowOff>
    </xdr:to>
    <xdr:graphicFrame>
      <xdr:nvGraphicFramePr>
        <xdr:cNvPr id="7" name="TimelineChart" descr="Scrollable timeline of the project activities." title="Timeline Chart"/>
        <xdr:cNvGraphicFramePr/>
      </xdr:nvGraphicFramePr>
      <xdr:xfrm>
        <a:off x="323850" y="790575"/>
        <a:ext cx="9410065" cy="3257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>
          <xdr:nvSpPr>
            <xdr:cNvPr id="1025" name="Scroll 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712210" y="4543425"/>
              <a:ext cx="5998845" cy="219075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Activities" displayName="Activities" ref="B22:F43" totalsRowShown="0">
  <autoFilter ref="B22:F43"/>
  <sortState ref="B22:F43">
    <sortCondition ref="D19:D25"/>
  </sortState>
  <tableColumns count="5">
    <tableColumn id="1" name="Id" dataDxfId="0"/>
    <tableColumn id="2" name="ACTIVITY" dataDxfId="1"/>
    <tableColumn id="3" name="START" dataDxfId="2"/>
    <tableColumn id="4" name="END" dataDxfId="3"/>
    <tableColumn id="5" name="NOTES" dataDxfId="4"/>
  </tableColumns>
  <tableStyleInfo name="Project Timeline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:G27" totalsRowShown="0">
  <autoFilter ref="A6:G27"/>
  <tableColumns count="7">
    <tableColumn id="1" name="Name" dataDxfId="5"/>
    <tableColumn id="2" name="Name of Organization" dataDxfId="6"/>
    <tableColumn id="3" name="Immediate Supervisor" dataDxfId="7"/>
    <tableColumn id="4" name="Project Role" dataDxfId="8"/>
    <tableColumn id="5" name="Skills Required" dataDxfId="9"/>
    <tableColumn id="6" name="Estimated Start Date" dataDxfId="10"/>
    <tableColumn id="7" name="Estimated Stop Date" dataDxfId="1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6">
      <a:dk1>
        <a:sysClr val="windowText" lastClr="000000"/>
      </a:dk1>
      <a:lt1>
        <a:sysClr val="window" lastClr="FFFFFF"/>
      </a:lt1>
      <a:dk2>
        <a:srgbClr val="37464D"/>
      </a:dk2>
      <a:lt2>
        <a:srgbClr val="F0ECEB"/>
      </a:lt2>
      <a:accent1>
        <a:srgbClr val="FFA725"/>
      </a:accent1>
      <a:accent2>
        <a:srgbClr val="FFA725"/>
      </a:accent2>
      <a:accent3>
        <a:srgbClr val="4684C2"/>
      </a:accent3>
      <a:accent4>
        <a:srgbClr val="FFA725"/>
      </a:accent4>
      <a:accent5>
        <a:srgbClr val="B4CDE6"/>
      </a:accent5>
      <a:accent6>
        <a:srgbClr val="FFA725"/>
      </a:accent6>
      <a:hlink>
        <a:srgbClr val="47C2D9"/>
      </a:hlink>
      <a:folHlink>
        <a:srgbClr val="FFA725"/>
      </a:folHlink>
    </a:clrScheme>
    <a:fontScheme name="Project Timelin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table" Target="../tables/table1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D7BB9"/>
    <pageSetUpPr autoPageBreaks="0"/>
  </sheetPr>
  <dimension ref="A1:G43"/>
  <sheetViews>
    <sheetView showGridLines="0" tabSelected="1" workbookViewId="0">
      <selection activeCell="D1" sqref="D1"/>
    </sheetView>
  </sheetViews>
  <sheetFormatPr defaultColWidth="9.1047619047619" defaultRowHeight="17.25" customHeight="1" outlineLevelCol="6"/>
  <cols>
    <col min="1" max="1" width="5.55238095238095" style="33" customWidth="1"/>
    <col min="2" max="2" width="9.1047619047619" style="33" hidden="1" customWidth="1"/>
    <col min="3" max="3" width="31" style="33" customWidth="1"/>
    <col min="4" max="5" width="18.4380952380952" style="33" customWidth="1"/>
    <col min="6" max="6" width="72.2190476190476" style="33" customWidth="1"/>
    <col min="7" max="7" width="5.55238095238095" style="33" customWidth="1"/>
    <col min="8" max="16384" width="9.1047619047619" style="33"/>
  </cols>
  <sheetData>
    <row r="1" s="32" customFormat="1" ht="47.25" customHeight="1" spans="1:7">
      <c r="A1" s="34"/>
      <c r="B1" s="35"/>
      <c r="C1" s="36" t="s">
        <v>0</v>
      </c>
      <c r="D1" s="34"/>
      <c r="E1" s="34"/>
      <c r="F1" s="34"/>
      <c r="G1" s="34"/>
    </row>
    <row r="2" customHeight="1" spans="3:3">
      <c r="C2" s="37"/>
    </row>
    <row r="18" customHeight="1" spans="3:6">
      <c r="C18" s="38"/>
      <c r="D18" s="38"/>
      <c r="E18" s="38"/>
      <c r="F18" s="38"/>
    </row>
    <row r="19" customHeight="1" spans="3:6">
      <c r="C19" s="39"/>
      <c r="D19" s="39"/>
      <c r="E19" s="39"/>
      <c r="F19" s="39"/>
    </row>
    <row r="20" customHeight="1" spans="3:6">
      <c r="C20" s="40" t="s">
        <v>1</v>
      </c>
      <c r="D20" s="41">
        <f ca="1">TODAY()</f>
        <v>43918</v>
      </c>
      <c r="E20" s="39"/>
      <c r="F20" s="39"/>
    </row>
    <row r="21" customHeight="1" spans="3:6">
      <c r="C21" s="39"/>
      <c r="D21" s="39"/>
      <c r="E21" s="39"/>
      <c r="F21" s="39"/>
    </row>
    <row r="22" customHeight="1" spans="2:6">
      <c r="B22" s="42" t="s">
        <v>2</v>
      </c>
      <c r="C22" s="43" t="s">
        <v>3</v>
      </c>
      <c r="D22" s="43" t="s">
        <v>4</v>
      </c>
      <c r="E22" s="43" t="s">
        <v>5</v>
      </c>
      <c r="F22" s="43" t="s">
        <v>6</v>
      </c>
    </row>
    <row r="23" customHeight="1" spans="2:6">
      <c r="B23" s="42">
        <f t="shared" ref="B23:B28" si="0">N(B22)+1</f>
        <v>1</v>
      </c>
      <c r="C23" s="44" t="s">
        <v>7</v>
      </c>
      <c r="D23" s="45">
        <f ca="1">D20+3</f>
        <v>43921</v>
      </c>
      <c r="E23" s="45"/>
      <c r="F23" s="44"/>
    </row>
    <row r="24" customHeight="1" spans="2:6">
      <c r="B24" s="42">
        <f t="shared" si="0"/>
        <v>2</v>
      </c>
      <c r="C24" s="44" t="s">
        <v>8</v>
      </c>
      <c r="D24" s="45">
        <f ca="1" t="shared" ref="D24:D34" si="1">D23+10</f>
        <v>43931</v>
      </c>
      <c r="E24" s="45">
        <f ca="1">Activities[[#This Row],[START]]+3</f>
        <v>43934</v>
      </c>
      <c r="F24" s="44"/>
    </row>
    <row r="25" customHeight="1" spans="2:6">
      <c r="B25" s="42">
        <f t="shared" si="0"/>
        <v>3</v>
      </c>
      <c r="C25" s="44" t="s">
        <v>9</v>
      </c>
      <c r="D25" s="45">
        <f ca="1">D24+1</f>
        <v>43932</v>
      </c>
      <c r="E25" s="45">
        <f ca="1">Activities[[#This Row],[START]]+3</f>
        <v>43935</v>
      </c>
      <c r="F25" s="44"/>
    </row>
    <row r="26" customHeight="1" spans="2:6">
      <c r="B26" s="42">
        <f t="shared" si="0"/>
        <v>4</v>
      </c>
      <c r="C26" s="44" t="s">
        <v>10</v>
      </c>
      <c r="D26" s="45">
        <f ca="1">D25+10</f>
        <v>43942</v>
      </c>
      <c r="E26" s="45">
        <f ca="1">Activities[[#This Row],[START]]+2</f>
        <v>43944</v>
      </c>
      <c r="F26" s="44"/>
    </row>
    <row r="27" customHeight="1" spans="2:6">
      <c r="B27" s="42">
        <f t="shared" si="0"/>
        <v>5</v>
      </c>
      <c r="C27" s="44" t="s">
        <v>11</v>
      </c>
      <c r="D27" s="45">
        <f ca="1" t="shared" si="1"/>
        <v>43952</v>
      </c>
      <c r="E27" s="45">
        <f ca="1">Activities[[#This Row],[START]]+2</f>
        <v>43954</v>
      </c>
      <c r="F27" s="44"/>
    </row>
    <row r="28" customHeight="1" spans="2:6">
      <c r="B28" s="42">
        <f t="shared" si="0"/>
        <v>6</v>
      </c>
      <c r="C28" s="44" t="s">
        <v>12</v>
      </c>
      <c r="D28" s="45">
        <f ca="1" t="shared" si="1"/>
        <v>43962</v>
      </c>
      <c r="E28" s="45">
        <f ca="1">Activities[[#This Row],[START]]+2</f>
        <v>43964</v>
      </c>
      <c r="F28" s="44"/>
    </row>
    <row r="29" customHeight="1" spans="2:6">
      <c r="B29" s="46">
        <f t="shared" ref="B29:B34" si="2">N(B28)+1</f>
        <v>7</v>
      </c>
      <c r="C29" s="44" t="s">
        <v>13</v>
      </c>
      <c r="D29" s="45">
        <f ca="1" t="shared" si="1"/>
        <v>43972</v>
      </c>
      <c r="E29" s="45">
        <f ca="1">Activities[[#This Row],[START]]+2</f>
        <v>43974</v>
      </c>
      <c r="F29" s="44"/>
    </row>
    <row r="30" customHeight="1" spans="2:6">
      <c r="B30" s="46">
        <f t="shared" si="2"/>
        <v>8</v>
      </c>
      <c r="C30" s="44" t="s">
        <v>14</v>
      </c>
      <c r="D30" s="45">
        <f ca="1" t="shared" si="1"/>
        <v>43982</v>
      </c>
      <c r="E30" s="45"/>
      <c r="F30" s="44"/>
    </row>
    <row r="31" customHeight="1" spans="2:6">
      <c r="B31" s="46">
        <f t="shared" si="2"/>
        <v>9</v>
      </c>
      <c r="C31" s="44" t="s">
        <v>15</v>
      </c>
      <c r="D31" s="45">
        <f ca="1" t="shared" si="1"/>
        <v>43992</v>
      </c>
      <c r="E31" s="45">
        <f ca="1">Activities[[#This Row],[START]]+2</f>
        <v>43994</v>
      </c>
      <c r="F31" s="44"/>
    </row>
    <row r="32" customHeight="1" spans="2:6">
      <c r="B32" s="46">
        <f t="shared" si="2"/>
        <v>10</v>
      </c>
      <c r="C32" s="44" t="s">
        <v>16</v>
      </c>
      <c r="D32" s="45">
        <f ca="1" t="shared" si="1"/>
        <v>44002</v>
      </c>
      <c r="E32" s="45">
        <f ca="1">Activities[[#This Row],[START]]+2</f>
        <v>44004</v>
      </c>
      <c r="F32" s="44"/>
    </row>
    <row r="33" customHeight="1" spans="2:6">
      <c r="B33" s="46">
        <f t="shared" si="2"/>
        <v>11</v>
      </c>
      <c r="C33" s="44" t="s">
        <v>17</v>
      </c>
      <c r="D33" s="45">
        <f ca="1" t="shared" si="1"/>
        <v>44012</v>
      </c>
      <c r="E33" s="45">
        <f ca="1">Activities[[#This Row],[START]]+2</f>
        <v>44014</v>
      </c>
      <c r="F33" s="44"/>
    </row>
    <row r="34" customHeight="1" spans="2:6">
      <c r="B34" s="46">
        <f t="shared" si="2"/>
        <v>12</v>
      </c>
      <c r="C34" s="44" t="s">
        <v>18</v>
      </c>
      <c r="D34" s="45">
        <f ca="1" t="shared" si="1"/>
        <v>44022</v>
      </c>
      <c r="E34" s="45"/>
      <c r="F34" s="44"/>
    </row>
    <row r="35" customHeight="1" spans="2:6">
      <c r="B35" s="33">
        <f t="shared" ref="B35:B43" si="3">N(B34)+1</f>
        <v>13</v>
      </c>
      <c r="C35" s="47" t="s">
        <v>19</v>
      </c>
      <c r="D35" s="48">
        <f ca="1" t="shared" ref="D35:D43" si="4">D34+10</f>
        <v>44032</v>
      </c>
      <c r="E35" s="48">
        <f ca="1">Activities[[#This Row],[START]]+2</f>
        <v>44034</v>
      </c>
      <c r="F35" s="44"/>
    </row>
    <row r="36" customHeight="1" spans="2:6">
      <c r="B36" s="33">
        <f t="shared" si="3"/>
        <v>14</v>
      </c>
      <c r="C36" s="47" t="s">
        <v>20</v>
      </c>
      <c r="D36" s="48">
        <f ca="1" t="shared" si="4"/>
        <v>44042</v>
      </c>
      <c r="E36" s="48">
        <f ca="1">Activities[[#This Row],[START]]+2</f>
        <v>44044</v>
      </c>
      <c r="F36" s="44"/>
    </row>
    <row r="37" customHeight="1" spans="2:6">
      <c r="B37" s="33">
        <f t="shared" si="3"/>
        <v>15</v>
      </c>
      <c r="C37" s="47" t="s">
        <v>21</v>
      </c>
      <c r="D37" s="48">
        <f ca="1" t="shared" si="4"/>
        <v>44052</v>
      </c>
      <c r="E37" s="48">
        <f ca="1">Activities[[#This Row],[START]]+2</f>
        <v>44054</v>
      </c>
      <c r="F37" s="44"/>
    </row>
    <row r="38" customHeight="1" spans="2:6">
      <c r="B38" s="33">
        <f t="shared" si="3"/>
        <v>16</v>
      </c>
      <c r="C38" s="47" t="s">
        <v>22</v>
      </c>
      <c r="D38" s="48">
        <f ca="1" t="shared" si="4"/>
        <v>44062</v>
      </c>
      <c r="E38" s="48">
        <f ca="1">Activities[[#This Row],[START]]+2</f>
        <v>44064</v>
      </c>
      <c r="F38" s="44"/>
    </row>
    <row r="39" customHeight="1" spans="2:6">
      <c r="B39" s="33">
        <f t="shared" si="3"/>
        <v>17</v>
      </c>
      <c r="C39" s="47" t="s">
        <v>23</v>
      </c>
      <c r="D39" s="48">
        <f ca="1" t="shared" si="4"/>
        <v>44072</v>
      </c>
      <c r="E39" s="48">
        <f ca="1">Activities[[#This Row],[START]]+2</f>
        <v>44074</v>
      </c>
      <c r="F39" s="44"/>
    </row>
    <row r="40" customHeight="1" spans="2:6">
      <c r="B40" s="33">
        <f t="shared" si="3"/>
        <v>18</v>
      </c>
      <c r="C40" s="47" t="s">
        <v>24</v>
      </c>
      <c r="D40" s="48">
        <f ca="1" t="shared" si="4"/>
        <v>44082</v>
      </c>
      <c r="E40" s="48">
        <f ca="1">Activities[[#This Row],[START]]+2</f>
        <v>44084</v>
      </c>
      <c r="F40" s="44"/>
    </row>
    <row r="41" customHeight="1" spans="2:6">
      <c r="B41" s="33">
        <f t="shared" si="3"/>
        <v>19</v>
      </c>
      <c r="C41" s="47" t="s">
        <v>25</v>
      </c>
      <c r="D41" s="48">
        <f ca="1" t="shared" si="4"/>
        <v>44092</v>
      </c>
      <c r="E41" s="48">
        <f ca="1">Activities[[#This Row],[START]]+2</f>
        <v>44094</v>
      </c>
      <c r="F41" s="44"/>
    </row>
    <row r="42" customHeight="1" spans="2:6">
      <c r="B42" s="33">
        <f t="shared" si="3"/>
        <v>20</v>
      </c>
      <c r="C42" s="47" t="s">
        <v>26</v>
      </c>
      <c r="D42" s="48">
        <f ca="1" t="shared" si="4"/>
        <v>44102</v>
      </c>
      <c r="E42" s="48">
        <f ca="1">Activities[[#This Row],[START]]+2</f>
        <v>44104</v>
      </c>
      <c r="F42" s="44"/>
    </row>
    <row r="43" customHeight="1" spans="2:6">
      <c r="B43" s="33">
        <f t="shared" si="3"/>
        <v>21</v>
      </c>
      <c r="C43" s="47" t="s">
        <v>27</v>
      </c>
      <c r="D43" s="48">
        <f ca="1" t="shared" si="4"/>
        <v>44112</v>
      </c>
      <c r="E43" s="48"/>
      <c r="F43" s="49"/>
    </row>
  </sheetData>
  <sheetProtection selectLockedCells="1"/>
  <printOptions horizontalCentered="1"/>
  <pageMargins left="0.25" right="0.25" top="0.5" bottom="0.5" header="0.3" footer="0.3"/>
  <pageSetup paperSize="1" fitToHeight="0" orientation="landscape"/>
  <headerFooter/>
  <rowBreaks count="2" manualBreakCount="2">
    <brk id="18" max="16383" man="1"/>
    <brk id="20" max="16383" man="1"/>
  </rowBreaks>
  <ignoredErrors>
    <ignoredError sqref="D27:D34;D24" unlockedFormula="1"/>
    <ignoredError sqref="D23;E24:E25;D25" calculatedColumn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Scroll Bar" r:id="rId3">
              <controlPr locked="0" print="0" defaultSize="0">
                <anchor moveWithCells="1">
                  <from>
                    <xdr:col>4</xdr:col>
                    <xdr:colOff>45720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2"/>
  <sheetViews>
    <sheetView workbookViewId="0">
      <selection activeCell="D28" sqref="D28"/>
    </sheetView>
  </sheetViews>
  <sheetFormatPr defaultColWidth="9" defaultRowHeight="12.75"/>
  <cols>
    <col min="3" max="3" width="17.4380952380952" customWidth="1"/>
    <col min="4" max="4" width="18" customWidth="1"/>
    <col min="5" max="34" width="10.8857142857143" customWidth="1"/>
    <col min="35" max="35" width="17.552380952381" customWidth="1"/>
  </cols>
  <sheetData>
    <row r="1" spans="1:1">
      <c r="A1" t="s">
        <v>28</v>
      </c>
    </row>
    <row r="3" spans="3:5">
      <c r="C3" t="s">
        <v>29</v>
      </c>
      <c r="D3" s="29">
        <f ca="1">TODAY()</f>
        <v>43918</v>
      </c>
      <c r="E3" s="29"/>
    </row>
    <row r="4" spans="4:4">
      <c r="D4">
        <v>5</v>
      </c>
    </row>
    <row r="6" spans="5:5">
      <c r="E6" t="e">
        <f t="shared" ref="E6:E14" si="0">NA()</f>
        <v>#N/A</v>
      </c>
    </row>
    <row r="7" spans="5:5">
      <c r="E7" t="e">
        <f t="shared" si="0"/>
        <v>#N/A</v>
      </c>
    </row>
    <row r="8" spans="5:5">
      <c r="E8" t="e">
        <f t="shared" si="0"/>
        <v>#N/A</v>
      </c>
    </row>
    <row r="9" spans="3:5">
      <c r="C9" s="30" t="s">
        <v>30</v>
      </c>
      <c r="D9">
        <f ca="1">SUMPRODUCT(((Activities[START]&gt;=StartDateWindow)+(Activities[END]&gt;=StartDateWindow)&gt;0)*(Activities[START]&lt;=(StartDateWindow+WindowDays-1)))</f>
        <v>4</v>
      </c>
      <c r="E9" t="e">
        <f t="shared" si="0"/>
        <v>#N/A</v>
      </c>
    </row>
    <row r="10" spans="4:5">
      <c r="D10">
        <v>9</v>
      </c>
      <c r="E10" t="e">
        <f t="shared" si="0"/>
        <v>#N/A</v>
      </c>
    </row>
    <row r="11" spans="4:5">
      <c r="D11">
        <f ca="1">D10-MIN(D10,D9)</f>
        <v>5</v>
      </c>
      <c r="E11" t="e">
        <f t="shared" si="0"/>
        <v>#N/A</v>
      </c>
    </row>
    <row r="12" spans="5:5">
      <c r="E12" t="e">
        <f t="shared" si="0"/>
        <v>#N/A</v>
      </c>
    </row>
    <row r="13" spans="3:5">
      <c r="C13" s="30"/>
      <c r="E13" t="e">
        <f t="shared" si="0"/>
        <v>#N/A</v>
      </c>
    </row>
    <row r="14" spans="3:5">
      <c r="C14" s="30"/>
      <c r="E14" t="e">
        <f t="shared" si="0"/>
        <v>#N/A</v>
      </c>
    </row>
    <row r="15" spans="3:6">
      <c r="C15" s="30"/>
      <c r="E15">
        <f ca="1" t="array" ref="E15">INDEX(Activities[Id],MATCH(1,((Activities[START]&gt;=StartDateWindow)+(Activities[END]&gt;=StartDateWindow)&gt;0)*(Activities[START]&lt;=(StartDateWindow+WindowDays-1)),0))</f>
        <v>1</v>
      </c>
      <c r="F15" t="e">
        <f ca="1" t="shared" ref="F15:F23" si="1">OFFSET(E15,-$D$11,)</f>
        <v>#N/A</v>
      </c>
    </row>
    <row r="16" spans="3:6">
      <c r="C16" s="30"/>
      <c r="E16">
        <f ca="1" t="array" ref="E16">INDEX(Activities[Id],MATCH(1,(Activities[Id]&gt;E15)*((Activities[START]&gt;=StartDateWindow)+(Activities[END]&gt;=StartDateWindow)&gt;0)*(Activities[START]&lt;=(StartDateWindow+WindowDays-1)),0))</f>
        <v>2</v>
      </c>
      <c r="F16" t="e">
        <f ca="1" t="shared" si="1"/>
        <v>#N/A</v>
      </c>
    </row>
    <row r="17" spans="3:6">
      <c r="C17" s="30"/>
      <c r="E17">
        <f ca="1" t="array" ref="E17">INDEX(Activities[Id],MATCH(1,(Activities[Id]&gt;E16)*((Activities[START]&gt;=StartDateWindow)+(Activities[END]&gt;=StartDateWindow)&gt;0)*(Activities[START]&lt;=(StartDateWindow+WindowDays-1)),0))</f>
        <v>3</v>
      </c>
      <c r="F17" t="e">
        <f ca="1" t="shared" si="1"/>
        <v>#N/A</v>
      </c>
    </row>
    <row r="18" spans="5:6">
      <c r="E18">
        <f ca="1" t="array" ref="E18">INDEX(Activities[Id],MATCH(1,(Activities[Id]&gt;E17)*((Activities[START]&gt;=StartDateWindow)+(Activities[END]&gt;=StartDateWindow)&gt;0)*(Activities[START]&lt;=(StartDateWindow+WindowDays-1)),0))</f>
        <v>4</v>
      </c>
      <c r="F18" t="e">
        <f ca="1" t="shared" si="1"/>
        <v>#N/A</v>
      </c>
    </row>
    <row r="19" spans="5:6">
      <c r="E19" t="e">
        <f ca="1" t="array" ref="E19">INDEX(Activities[Id],MATCH(1,(Activities[Id]&gt;E18)*((Activities[START]&gt;=StartDateWindow)+(Activities[END]&gt;=StartDateWindow)&gt;0)*(Activities[START]&lt;=(StartDateWindow+WindowDays-1)),0))</f>
        <v>#N/A</v>
      </c>
      <c r="F19" t="e">
        <f ca="1" t="shared" si="1"/>
        <v>#N/A</v>
      </c>
    </row>
    <row r="20" spans="5:6">
      <c r="E20" t="e">
        <f ca="1" t="array" ref="E20">INDEX(Activities[Id],MATCH(1,(Activities[Id]&gt;E19)*((Activities[START]&gt;=StartDateWindow)+(Activities[END]&gt;=StartDateWindow)&gt;0)*(Activities[START]&lt;=(StartDateWindow+WindowDays-1)),0))</f>
        <v>#N/A</v>
      </c>
      <c r="F20">
        <f ca="1" t="shared" si="1"/>
        <v>1</v>
      </c>
    </row>
    <row r="21" spans="5:6">
      <c r="E21" t="e">
        <f ca="1" t="array" ref="E21">INDEX(Activities[Id],MATCH(1,(Activities[Id]&gt;E20)*((Activities[START]&gt;=StartDateWindow)+(Activities[END]&gt;=StartDateWindow)&gt;0)*(Activities[START]&lt;=(StartDateWindow+WindowDays-1)),0))</f>
        <v>#N/A</v>
      </c>
      <c r="F21">
        <f ca="1" t="shared" si="1"/>
        <v>2</v>
      </c>
    </row>
    <row r="22" spans="5:6">
      <c r="E22" t="e">
        <f ca="1" t="array" ref="E22">#N/A</f>
        <v>#N/A</v>
      </c>
      <c r="F22">
        <f ca="1" t="shared" si="1"/>
        <v>3</v>
      </c>
    </row>
    <row r="23" spans="5:6">
      <c r="E23" t="e">
        <f ca="1" t="array" ref="E23">INDEX(Activities[Id],MATCH(1,(Activities[Id]&gt;E22)*((Activities[START]&gt;=StartDateWindow)+(Activities[END]&gt;=StartDateWindow)&gt;0)*(Activities[START]&lt;=(StartDateWindow+WindowDays-1)),0))</f>
        <v>#N/A</v>
      </c>
      <c r="F23">
        <f ca="1" t="shared" si="1"/>
        <v>4</v>
      </c>
    </row>
    <row r="25" spans="3:4">
      <c r="C25" t="s">
        <v>31</v>
      </c>
      <c r="D25" s="29">
        <f ca="1">StartDate+WindowOffset</f>
        <v>43918</v>
      </c>
    </row>
    <row r="26" spans="3:4">
      <c r="C26" t="s">
        <v>32</v>
      </c>
      <c r="D26">
        <v>0</v>
      </c>
    </row>
    <row r="28" spans="3:4">
      <c r="C28" t="s">
        <v>33</v>
      </c>
      <c r="D28" s="30">
        <f ca="1">'Project Timeline'!D20</f>
        <v>43918</v>
      </c>
    </row>
    <row r="29" spans="3:4">
      <c r="C29" t="s">
        <v>34</v>
      </c>
      <c r="D29">
        <v>30</v>
      </c>
    </row>
    <row r="31" spans="1:35">
      <c r="A31" t="s">
        <v>35</v>
      </c>
      <c r="B31" t="s">
        <v>36</v>
      </c>
      <c r="C31" t="s">
        <v>37</v>
      </c>
      <c r="D31" t="s">
        <v>38</v>
      </c>
      <c r="E31" s="29">
        <f ca="1">StartDateWindow</f>
        <v>43918</v>
      </c>
      <c r="F31" s="29">
        <f ca="1" t="shared" ref="F31:AI31" si="2">E31+1</f>
        <v>43919</v>
      </c>
      <c r="G31" s="29">
        <f ca="1" t="shared" si="2"/>
        <v>43920</v>
      </c>
      <c r="H31" s="29">
        <f ca="1" t="shared" si="2"/>
        <v>43921</v>
      </c>
      <c r="I31" s="29">
        <f ca="1" t="shared" si="2"/>
        <v>43922</v>
      </c>
      <c r="J31" s="29">
        <f ca="1" t="shared" si="2"/>
        <v>43923</v>
      </c>
      <c r="K31" s="29">
        <f ca="1" t="shared" si="2"/>
        <v>43924</v>
      </c>
      <c r="L31" s="29">
        <f ca="1" t="shared" si="2"/>
        <v>43925</v>
      </c>
      <c r="M31" s="29">
        <f ca="1" t="shared" si="2"/>
        <v>43926</v>
      </c>
      <c r="N31" s="29">
        <f ca="1" t="shared" si="2"/>
        <v>43927</v>
      </c>
      <c r="O31" s="29">
        <f ca="1" t="shared" si="2"/>
        <v>43928</v>
      </c>
      <c r="P31" s="29">
        <f ca="1" t="shared" si="2"/>
        <v>43929</v>
      </c>
      <c r="Q31" s="29">
        <f ca="1" t="shared" si="2"/>
        <v>43930</v>
      </c>
      <c r="R31" s="29">
        <f ca="1" t="shared" si="2"/>
        <v>43931</v>
      </c>
      <c r="S31" s="29">
        <f ca="1" t="shared" si="2"/>
        <v>43932</v>
      </c>
      <c r="T31" s="29">
        <f ca="1" t="shared" si="2"/>
        <v>43933</v>
      </c>
      <c r="U31" s="29">
        <f ca="1" t="shared" si="2"/>
        <v>43934</v>
      </c>
      <c r="V31" s="29">
        <f ca="1" t="shared" si="2"/>
        <v>43935</v>
      </c>
      <c r="W31" s="29">
        <f ca="1" t="shared" si="2"/>
        <v>43936</v>
      </c>
      <c r="X31" s="29">
        <f ca="1" t="shared" si="2"/>
        <v>43937</v>
      </c>
      <c r="Y31" s="29">
        <f ca="1" t="shared" si="2"/>
        <v>43938</v>
      </c>
      <c r="Z31" s="29">
        <f ca="1" t="shared" si="2"/>
        <v>43939</v>
      </c>
      <c r="AA31" s="29">
        <f ca="1" t="shared" si="2"/>
        <v>43940</v>
      </c>
      <c r="AB31" s="29">
        <f ca="1" t="shared" si="2"/>
        <v>43941</v>
      </c>
      <c r="AC31" s="29">
        <f ca="1" t="shared" si="2"/>
        <v>43942</v>
      </c>
      <c r="AD31" s="29">
        <f ca="1" t="shared" si="2"/>
        <v>43943</v>
      </c>
      <c r="AE31" s="29">
        <f ca="1" t="shared" si="2"/>
        <v>43944</v>
      </c>
      <c r="AF31" s="29">
        <f ca="1" t="shared" si="2"/>
        <v>43945</v>
      </c>
      <c r="AG31" s="29">
        <f ca="1" t="shared" si="2"/>
        <v>43946</v>
      </c>
      <c r="AH31" s="29">
        <f ca="1" t="shared" si="2"/>
        <v>43947</v>
      </c>
      <c r="AI31" s="29">
        <f ca="1" t="shared" si="2"/>
        <v>43948</v>
      </c>
    </row>
    <row r="32" spans="1:35">
      <c r="A32">
        <v>11.3</v>
      </c>
      <c r="B32">
        <v>1</v>
      </c>
      <c r="C32" t="e">
        <f ca="1" t="shared" ref="C32:C40" si="3">F15</f>
        <v>#N/A</v>
      </c>
      <c r="D32" t="e">
        <f ca="1">INDEX(Activities[ACTIVITY],MATCH($C32,Activities[Id],0))</f>
        <v>#N/A</v>
      </c>
      <c r="E32" t="e">
        <f ca="1">GridCalc</f>
        <v>#N/A</v>
      </c>
      <c r="F32" t="e">
        <f ca="1">GridCalc</f>
        <v>#N/A</v>
      </c>
      <c r="G32" t="e">
        <f ca="1">GridCalc</f>
        <v>#N/A</v>
      </c>
      <c r="H32" t="e">
        <f ca="1">GridCalc</f>
        <v>#N/A</v>
      </c>
      <c r="I32" t="e">
        <f ca="1">GridCalc</f>
        <v>#N/A</v>
      </c>
      <c r="J32" t="e">
        <f ca="1">GridCalc</f>
        <v>#N/A</v>
      </c>
      <c r="K32" t="e">
        <f ca="1">GridCalc</f>
        <v>#N/A</v>
      </c>
      <c r="L32" t="e">
        <f ca="1">GridCalc</f>
        <v>#N/A</v>
      </c>
      <c r="M32" t="e">
        <f ca="1">GridCalc</f>
        <v>#N/A</v>
      </c>
      <c r="N32" t="e">
        <f ca="1">GridCalc</f>
        <v>#N/A</v>
      </c>
      <c r="O32" t="e">
        <f ca="1">GridCalc</f>
        <v>#N/A</v>
      </c>
      <c r="P32" t="e">
        <f ca="1">GridCalc</f>
        <v>#N/A</v>
      </c>
      <c r="Q32" t="e">
        <f ca="1">GridCalc</f>
        <v>#N/A</v>
      </c>
      <c r="R32" t="e">
        <f ca="1">GridCalc</f>
        <v>#N/A</v>
      </c>
      <c r="S32" t="e">
        <f ca="1">GridCalc</f>
        <v>#N/A</v>
      </c>
      <c r="T32" t="e">
        <f ca="1">GridCalc</f>
        <v>#N/A</v>
      </c>
      <c r="U32" t="e">
        <f ca="1">GridCalc</f>
        <v>#N/A</v>
      </c>
      <c r="V32" t="e">
        <f ca="1">GridCalc</f>
        <v>#N/A</v>
      </c>
      <c r="W32" t="e">
        <f ca="1">GridCalc</f>
        <v>#N/A</v>
      </c>
      <c r="X32" t="e">
        <f ca="1">GridCalc</f>
        <v>#N/A</v>
      </c>
      <c r="Y32" t="e">
        <f ca="1">GridCalc</f>
        <v>#N/A</v>
      </c>
      <c r="Z32" t="e">
        <f ca="1">GridCalc</f>
        <v>#N/A</v>
      </c>
      <c r="AA32" t="e">
        <f ca="1">GridCalc</f>
        <v>#N/A</v>
      </c>
      <c r="AB32" t="e">
        <f ca="1">GridCalc</f>
        <v>#N/A</v>
      </c>
      <c r="AC32" t="e">
        <f ca="1">GridCalc</f>
        <v>#N/A</v>
      </c>
      <c r="AD32" t="e">
        <f ca="1">GridCalc</f>
        <v>#N/A</v>
      </c>
      <c r="AE32" t="e">
        <f ca="1">GridCalc</f>
        <v>#N/A</v>
      </c>
      <c r="AF32" t="e">
        <f ca="1">GridCalc</f>
        <v>#N/A</v>
      </c>
      <c r="AG32" t="e">
        <f ca="1">GridCalc</f>
        <v>#N/A</v>
      </c>
      <c r="AH32" t="e">
        <f ca="1">GridCalc</f>
        <v>#N/A</v>
      </c>
      <c r="AI32" t="e">
        <f ca="1">GridCalc</f>
        <v>#N/A</v>
      </c>
    </row>
    <row r="33" spans="1:35">
      <c r="A33">
        <f>A32-1</f>
        <v>10.3</v>
      </c>
      <c r="B33">
        <v>2</v>
      </c>
      <c r="C33" t="e">
        <f ca="1" t="shared" si="3"/>
        <v>#N/A</v>
      </c>
      <c r="D33" t="e">
        <f ca="1">INDEX(Activities[ACTIVITY],MATCH($C33,Activities[Id],0))</f>
        <v>#N/A</v>
      </c>
      <c r="E33" t="e">
        <f ca="1">GridCalc</f>
        <v>#N/A</v>
      </c>
      <c r="F33" t="e">
        <f ca="1">GridCalc</f>
        <v>#N/A</v>
      </c>
      <c r="G33" t="e">
        <f ca="1">GridCalc</f>
        <v>#N/A</v>
      </c>
      <c r="H33" t="e">
        <f ca="1">GridCalc</f>
        <v>#N/A</v>
      </c>
      <c r="I33" t="e">
        <f ca="1">GridCalc</f>
        <v>#N/A</v>
      </c>
      <c r="J33" t="e">
        <f ca="1">GridCalc</f>
        <v>#N/A</v>
      </c>
      <c r="K33" t="e">
        <f ca="1">GridCalc</f>
        <v>#N/A</v>
      </c>
      <c r="L33" t="e">
        <f ca="1">GridCalc</f>
        <v>#N/A</v>
      </c>
      <c r="M33" t="e">
        <f ca="1">GridCalc</f>
        <v>#N/A</v>
      </c>
      <c r="N33" t="e">
        <f ca="1">GridCalc</f>
        <v>#N/A</v>
      </c>
      <c r="O33" t="e">
        <f ca="1">GridCalc</f>
        <v>#N/A</v>
      </c>
      <c r="P33" t="e">
        <f ca="1">GridCalc</f>
        <v>#N/A</v>
      </c>
      <c r="Q33" t="e">
        <f ca="1">GridCalc</f>
        <v>#N/A</v>
      </c>
      <c r="R33" t="e">
        <f ca="1">GridCalc</f>
        <v>#N/A</v>
      </c>
      <c r="S33" t="e">
        <f ca="1">GridCalc</f>
        <v>#N/A</v>
      </c>
      <c r="T33" t="e">
        <f ca="1">GridCalc</f>
        <v>#N/A</v>
      </c>
      <c r="U33" t="e">
        <f ca="1">GridCalc</f>
        <v>#N/A</v>
      </c>
      <c r="V33" t="e">
        <f ca="1">GridCalc</f>
        <v>#N/A</v>
      </c>
      <c r="W33" t="e">
        <f ca="1">GridCalc</f>
        <v>#N/A</v>
      </c>
      <c r="X33" t="e">
        <f ca="1">GridCalc</f>
        <v>#N/A</v>
      </c>
      <c r="Y33" t="e">
        <f ca="1">GridCalc</f>
        <v>#N/A</v>
      </c>
      <c r="Z33" t="e">
        <f ca="1">GridCalc</f>
        <v>#N/A</v>
      </c>
      <c r="AA33" t="e">
        <f ca="1">GridCalc</f>
        <v>#N/A</v>
      </c>
      <c r="AB33" t="e">
        <f ca="1">GridCalc</f>
        <v>#N/A</v>
      </c>
      <c r="AC33" t="e">
        <f ca="1">GridCalc</f>
        <v>#N/A</v>
      </c>
      <c r="AD33" t="e">
        <f ca="1">GridCalc</f>
        <v>#N/A</v>
      </c>
      <c r="AE33" t="e">
        <f ca="1">GridCalc</f>
        <v>#N/A</v>
      </c>
      <c r="AF33" t="e">
        <f ca="1">GridCalc</f>
        <v>#N/A</v>
      </c>
      <c r="AG33" t="e">
        <f ca="1">GridCalc</f>
        <v>#N/A</v>
      </c>
      <c r="AH33" t="e">
        <f ca="1">GridCalc</f>
        <v>#N/A</v>
      </c>
      <c r="AI33" t="e">
        <f ca="1">GridCalc</f>
        <v>#N/A</v>
      </c>
    </row>
    <row r="34" spans="1:35">
      <c r="A34">
        <f t="shared" ref="A34:A40" si="4">A33-1</f>
        <v>9.3</v>
      </c>
      <c r="B34">
        <v>3</v>
      </c>
      <c r="C34" t="e">
        <f ca="1" t="shared" si="3"/>
        <v>#N/A</v>
      </c>
      <c r="D34" t="e">
        <f ca="1">INDEX(Activities[ACTIVITY],MATCH($C34,Activities[Id],0))</f>
        <v>#N/A</v>
      </c>
      <c r="E34" t="e">
        <f ca="1">GridCalc</f>
        <v>#N/A</v>
      </c>
      <c r="F34" t="e">
        <f ca="1">GridCalc</f>
        <v>#N/A</v>
      </c>
      <c r="G34" t="e">
        <f ca="1">GridCalc</f>
        <v>#N/A</v>
      </c>
      <c r="H34" t="e">
        <f ca="1">GridCalc</f>
        <v>#N/A</v>
      </c>
      <c r="I34" t="e">
        <f ca="1">GridCalc</f>
        <v>#N/A</v>
      </c>
      <c r="J34" t="e">
        <f ca="1">GridCalc</f>
        <v>#N/A</v>
      </c>
      <c r="K34" t="e">
        <f ca="1">GridCalc</f>
        <v>#N/A</v>
      </c>
      <c r="L34" t="e">
        <f ca="1">GridCalc</f>
        <v>#N/A</v>
      </c>
      <c r="M34" t="e">
        <f ca="1">GridCalc</f>
        <v>#N/A</v>
      </c>
      <c r="N34" t="e">
        <f ca="1">GridCalc</f>
        <v>#N/A</v>
      </c>
      <c r="O34" t="e">
        <f ca="1">GridCalc</f>
        <v>#N/A</v>
      </c>
      <c r="P34" t="e">
        <f ca="1">GridCalc</f>
        <v>#N/A</v>
      </c>
      <c r="Q34" t="e">
        <f ca="1">GridCalc</f>
        <v>#N/A</v>
      </c>
      <c r="R34" t="e">
        <f ca="1">GridCalc</f>
        <v>#N/A</v>
      </c>
      <c r="S34" t="e">
        <f ca="1">GridCalc</f>
        <v>#N/A</v>
      </c>
      <c r="T34" t="e">
        <f ca="1">GridCalc</f>
        <v>#N/A</v>
      </c>
      <c r="U34" t="e">
        <f ca="1">GridCalc</f>
        <v>#N/A</v>
      </c>
      <c r="V34" t="e">
        <f ca="1">GridCalc</f>
        <v>#N/A</v>
      </c>
      <c r="W34" t="e">
        <f ca="1">GridCalc</f>
        <v>#N/A</v>
      </c>
      <c r="X34" t="e">
        <f ca="1">GridCalc</f>
        <v>#N/A</v>
      </c>
      <c r="Y34" t="e">
        <f ca="1">GridCalc</f>
        <v>#N/A</v>
      </c>
      <c r="Z34" t="e">
        <f ca="1">GridCalc</f>
        <v>#N/A</v>
      </c>
      <c r="AA34" t="e">
        <f ca="1">GridCalc</f>
        <v>#N/A</v>
      </c>
      <c r="AB34" t="e">
        <f ca="1">GridCalc</f>
        <v>#N/A</v>
      </c>
      <c r="AC34" t="e">
        <f ca="1">GridCalc</f>
        <v>#N/A</v>
      </c>
      <c r="AD34" t="e">
        <f ca="1">GridCalc</f>
        <v>#N/A</v>
      </c>
      <c r="AE34" t="e">
        <f ca="1">GridCalc</f>
        <v>#N/A</v>
      </c>
      <c r="AF34" t="e">
        <f ca="1">GridCalc</f>
        <v>#N/A</v>
      </c>
      <c r="AG34" t="e">
        <f ca="1">GridCalc</f>
        <v>#N/A</v>
      </c>
      <c r="AH34" t="e">
        <f ca="1">GridCalc</f>
        <v>#N/A</v>
      </c>
      <c r="AI34" t="e">
        <f ca="1">GridCalc</f>
        <v>#N/A</v>
      </c>
    </row>
    <row r="35" spans="1:35">
      <c r="A35">
        <f t="shared" si="4"/>
        <v>8.3</v>
      </c>
      <c r="B35">
        <v>4</v>
      </c>
      <c r="C35" t="e">
        <f ca="1" t="shared" si="3"/>
        <v>#N/A</v>
      </c>
      <c r="D35" t="e">
        <f ca="1">INDEX(Activities[ACTIVITY],MATCH($C35,Activities[Id],0))</f>
        <v>#N/A</v>
      </c>
      <c r="E35" t="e">
        <f ca="1">GridCalc</f>
        <v>#N/A</v>
      </c>
      <c r="F35" t="e">
        <f ca="1">GridCalc</f>
        <v>#N/A</v>
      </c>
      <c r="G35" t="e">
        <f ca="1">GridCalc</f>
        <v>#N/A</v>
      </c>
      <c r="H35" t="e">
        <f ca="1">GridCalc</f>
        <v>#N/A</v>
      </c>
      <c r="I35" t="e">
        <f ca="1">GridCalc</f>
        <v>#N/A</v>
      </c>
      <c r="J35" t="e">
        <f ca="1">GridCalc</f>
        <v>#N/A</v>
      </c>
      <c r="K35" t="e">
        <f ca="1">GridCalc</f>
        <v>#N/A</v>
      </c>
      <c r="L35" t="e">
        <f ca="1">GridCalc</f>
        <v>#N/A</v>
      </c>
      <c r="M35" t="e">
        <f ca="1">GridCalc</f>
        <v>#N/A</v>
      </c>
      <c r="N35" t="e">
        <f ca="1">GridCalc</f>
        <v>#N/A</v>
      </c>
      <c r="O35" t="e">
        <f ca="1">GridCalc</f>
        <v>#N/A</v>
      </c>
      <c r="P35" t="e">
        <f ca="1">GridCalc</f>
        <v>#N/A</v>
      </c>
      <c r="Q35" t="e">
        <f ca="1">GridCalc</f>
        <v>#N/A</v>
      </c>
      <c r="R35" t="e">
        <f ca="1">GridCalc</f>
        <v>#N/A</v>
      </c>
      <c r="S35" t="e">
        <f ca="1">GridCalc</f>
        <v>#N/A</v>
      </c>
      <c r="T35" t="e">
        <f ca="1">GridCalc</f>
        <v>#N/A</v>
      </c>
      <c r="U35" t="e">
        <f ca="1">GridCalc</f>
        <v>#N/A</v>
      </c>
      <c r="V35" t="e">
        <f ca="1">GridCalc</f>
        <v>#N/A</v>
      </c>
      <c r="W35" t="e">
        <f ca="1">GridCalc</f>
        <v>#N/A</v>
      </c>
      <c r="X35" t="e">
        <f ca="1">GridCalc</f>
        <v>#N/A</v>
      </c>
      <c r="Y35" t="e">
        <f ca="1">GridCalc</f>
        <v>#N/A</v>
      </c>
      <c r="Z35" t="e">
        <f ca="1">GridCalc</f>
        <v>#N/A</v>
      </c>
      <c r="AA35" t="e">
        <f ca="1">GridCalc</f>
        <v>#N/A</v>
      </c>
      <c r="AB35" t="e">
        <f ca="1">GridCalc</f>
        <v>#N/A</v>
      </c>
      <c r="AC35" t="e">
        <f ca="1">GridCalc</f>
        <v>#N/A</v>
      </c>
      <c r="AD35" t="e">
        <f ca="1">GridCalc</f>
        <v>#N/A</v>
      </c>
      <c r="AE35" t="e">
        <f ca="1">GridCalc</f>
        <v>#N/A</v>
      </c>
      <c r="AF35" t="e">
        <f ca="1">GridCalc</f>
        <v>#N/A</v>
      </c>
      <c r="AG35" t="e">
        <f ca="1">GridCalc</f>
        <v>#N/A</v>
      </c>
      <c r="AH35" t="e">
        <f ca="1">GridCalc</f>
        <v>#N/A</v>
      </c>
      <c r="AI35" t="e">
        <f ca="1">GridCalc</f>
        <v>#N/A</v>
      </c>
    </row>
    <row r="36" spans="1:35">
      <c r="A36">
        <f t="shared" si="4"/>
        <v>7.3</v>
      </c>
      <c r="B36">
        <v>5</v>
      </c>
      <c r="C36" t="e">
        <f ca="1" t="shared" si="3"/>
        <v>#N/A</v>
      </c>
      <c r="D36" t="e">
        <f ca="1">INDEX(Activities[ACTIVITY],MATCH($C36,Activities[Id],0))</f>
        <v>#N/A</v>
      </c>
      <c r="E36" t="e">
        <f ca="1">GridCalc</f>
        <v>#N/A</v>
      </c>
      <c r="F36" t="e">
        <f ca="1">GridCalc</f>
        <v>#N/A</v>
      </c>
      <c r="G36" t="e">
        <f ca="1">GridCalc</f>
        <v>#N/A</v>
      </c>
      <c r="H36" t="e">
        <f ca="1">GridCalc</f>
        <v>#N/A</v>
      </c>
      <c r="I36" t="e">
        <f ca="1">GridCalc</f>
        <v>#N/A</v>
      </c>
      <c r="J36" t="e">
        <f ca="1">GridCalc</f>
        <v>#N/A</v>
      </c>
      <c r="K36" t="e">
        <f ca="1">GridCalc</f>
        <v>#N/A</v>
      </c>
      <c r="L36" t="e">
        <f ca="1">GridCalc</f>
        <v>#N/A</v>
      </c>
      <c r="M36" t="e">
        <f ca="1">GridCalc</f>
        <v>#N/A</v>
      </c>
      <c r="N36" t="e">
        <f ca="1">GridCalc</f>
        <v>#N/A</v>
      </c>
      <c r="O36" t="e">
        <f ca="1">GridCalc</f>
        <v>#N/A</v>
      </c>
      <c r="P36" t="e">
        <f ca="1">GridCalc</f>
        <v>#N/A</v>
      </c>
      <c r="Q36" t="e">
        <f ca="1">GridCalc</f>
        <v>#N/A</v>
      </c>
      <c r="R36" t="e">
        <f ca="1">GridCalc</f>
        <v>#N/A</v>
      </c>
      <c r="S36" t="e">
        <f ca="1">GridCalc</f>
        <v>#N/A</v>
      </c>
      <c r="T36" t="e">
        <f ca="1">GridCalc</f>
        <v>#N/A</v>
      </c>
      <c r="U36" t="e">
        <f ca="1">GridCalc</f>
        <v>#N/A</v>
      </c>
      <c r="V36" t="e">
        <f ca="1">GridCalc</f>
        <v>#N/A</v>
      </c>
      <c r="W36" t="e">
        <f ca="1">GridCalc</f>
        <v>#N/A</v>
      </c>
      <c r="X36" t="e">
        <f ca="1">GridCalc</f>
        <v>#N/A</v>
      </c>
      <c r="Y36" t="e">
        <f ca="1">GridCalc</f>
        <v>#N/A</v>
      </c>
      <c r="Z36" t="e">
        <f ca="1">GridCalc</f>
        <v>#N/A</v>
      </c>
      <c r="AA36" t="e">
        <f ca="1">GridCalc</f>
        <v>#N/A</v>
      </c>
      <c r="AB36" t="e">
        <f ca="1">GridCalc</f>
        <v>#N/A</v>
      </c>
      <c r="AC36" t="e">
        <f ca="1">GridCalc</f>
        <v>#N/A</v>
      </c>
      <c r="AD36" t="e">
        <f ca="1">GridCalc</f>
        <v>#N/A</v>
      </c>
      <c r="AE36" t="e">
        <f ca="1">GridCalc</f>
        <v>#N/A</v>
      </c>
      <c r="AF36" t="e">
        <f ca="1">GridCalc</f>
        <v>#N/A</v>
      </c>
      <c r="AG36" t="e">
        <f ca="1">GridCalc</f>
        <v>#N/A</v>
      </c>
      <c r="AH36" t="e">
        <f ca="1">GridCalc</f>
        <v>#N/A</v>
      </c>
      <c r="AI36" t="e">
        <f ca="1">GridCalc</f>
        <v>#N/A</v>
      </c>
    </row>
    <row r="37" spans="1:35">
      <c r="A37">
        <f t="shared" si="4"/>
        <v>6.3</v>
      </c>
      <c r="B37">
        <v>6</v>
      </c>
      <c r="C37">
        <f ca="1" t="shared" si="3"/>
        <v>1</v>
      </c>
      <c r="D37" t="str">
        <f ca="1">INDEX(Activities[ACTIVITY],MATCH($C37,Activities[Id],0))</f>
        <v>Project Start</v>
      </c>
      <c r="E37" t="e">
        <f ca="1">GridCalc</f>
        <v>#N/A</v>
      </c>
      <c r="F37" t="e">
        <f ca="1">GridCalc</f>
        <v>#N/A</v>
      </c>
      <c r="G37" t="e">
        <f ca="1">GridCalc</f>
        <v>#N/A</v>
      </c>
      <c r="H37">
        <f ca="1">GridCalc</f>
        <v>6.3</v>
      </c>
      <c r="I37" t="e">
        <f ca="1">GridCalc</f>
        <v>#N/A</v>
      </c>
      <c r="J37" t="e">
        <f ca="1">GridCalc</f>
        <v>#N/A</v>
      </c>
      <c r="K37" t="e">
        <f ca="1">GridCalc</f>
        <v>#N/A</v>
      </c>
      <c r="L37" t="e">
        <f ca="1">GridCalc</f>
        <v>#N/A</v>
      </c>
      <c r="M37" t="e">
        <f ca="1">GridCalc</f>
        <v>#N/A</v>
      </c>
      <c r="N37" t="e">
        <f ca="1">GridCalc</f>
        <v>#N/A</v>
      </c>
      <c r="O37" t="e">
        <f ca="1">GridCalc</f>
        <v>#N/A</v>
      </c>
      <c r="P37" t="e">
        <f ca="1">GridCalc</f>
        <v>#N/A</v>
      </c>
      <c r="Q37" t="e">
        <f ca="1">GridCalc</f>
        <v>#N/A</v>
      </c>
      <c r="R37" t="e">
        <f ca="1">GridCalc</f>
        <v>#N/A</v>
      </c>
      <c r="S37" t="e">
        <f ca="1">GridCalc</f>
        <v>#N/A</v>
      </c>
      <c r="T37" t="e">
        <f ca="1">GridCalc</f>
        <v>#N/A</v>
      </c>
      <c r="U37" t="e">
        <f ca="1">GridCalc</f>
        <v>#N/A</v>
      </c>
      <c r="V37" t="e">
        <f ca="1">GridCalc</f>
        <v>#N/A</v>
      </c>
      <c r="W37" t="e">
        <f ca="1">GridCalc</f>
        <v>#N/A</v>
      </c>
      <c r="X37" t="e">
        <f ca="1">GridCalc</f>
        <v>#N/A</v>
      </c>
      <c r="Y37" t="e">
        <f ca="1">GridCalc</f>
        <v>#N/A</v>
      </c>
      <c r="Z37" t="e">
        <f ca="1">GridCalc</f>
        <v>#N/A</v>
      </c>
      <c r="AA37" t="e">
        <f ca="1">GridCalc</f>
        <v>#N/A</v>
      </c>
      <c r="AB37" t="e">
        <f ca="1">GridCalc</f>
        <v>#N/A</v>
      </c>
      <c r="AC37" t="e">
        <f ca="1">GridCalc</f>
        <v>#N/A</v>
      </c>
      <c r="AD37" t="e">
        <f ca="1">GridCalc</f>
        <v>#N/A</v>
      </c>
      <c r="AE37" t="e">
        <f ca="1">GridCalc</f>
        <v>#N/A</v>
      </c>
      <c r="AF37" t="e">
        <f ca="1">GridCalc</f>
        <v>#N/A</v>
      </c>
      <c r="AG37" t="e">
        <f ca="1">GridCalc</f>
        <v>#N/A</v>
      </c>
      <c r="AH37" t="e">
        <f ca="1">GridCalc</f>
        <v>#N/A</v>
      </c>
      <c r="AI37" t="e">
        <f ca="1">GridCalc</f>
        <v>#N/A</v>
      </c>
    </row>
    <row r="38" spans="1:35">
      <c r="A38">
        <f t="shared" si="4"/>
        <v>5.3</v>
      </c>
      <c r="B38">
        <v>7</v>
      </c>
      <c r="C38">
        <f ca="1" t="shared" si="3"/>
        <v>2</v>
      </c>
      <c r="D38" t="str">
        <f ca="1">INDEX(Activities[ACTIVITY],MATCH($C38,Activities[Id],0))</f>
        <v>Milestone 1</v>
      </c>
      <c r="E38" t="e">
        <f ca="1">GridCalc</f>
        <v>#N/A</v>
      </c>
      <c r="F38" t="e">
        <f ca="1">GridCalc</f>
        <v>#N/A</v>
      </c>
      <c r="G38" t="e">
        <f ca="1">GridCalc</f>
        <v>#N/A</v>
      </c>
      <c r="H38" t="e">
        <f ca="1">GridCalc</f>
        <v>#N/A</v>
      </c>
      <c r="I38" t="e">
        <f ca="1">GridCalc</f>
        <v>#N/A</v>
      </c>
      <c r="J38" t="e">
        <f ca="1">GridCalc</f>
        <v>#N/A</v>
      </c>
      <c r="K38" t="e">
        <f ca="1">GridCalc</f>
        <v>#N/A</v>
      </c>
      <c r="L38" t="e">
        <f ca="1">GridCalc</f>
        <v>#N/A</v>
      </c>
      <c r="M38" t="e">
        <f ca="1">GridCalc</f>
        <v>#N/A</v>
      </c>
      <c r="N38" t="e">
        <f ca="1">GridCalc</f>
        <v>#N/A</v>
      </c>
      <c r="O38" t="e">
        <f ca="1">GridCalc</f>
        <v>#N/A</v>
      </c>
      <c r="P38" t="e">
        <f ca="1">GridCalc</f>
        <v>#N/A</v>
      </c>
      <c r="Q38" t="e">
        <f ca="1">GridCalc</f>
        <v>#N/A</v>
      </c>
      <c r="R38">
        <f ca="1">GridCalc</f>
        <v>5.3</v>
      </c>
      <c r="S38">
        <f ca="1">GridCalc</f>
        <v>5.3</v>
      </c>
      <c r="T38">
        <f ca="1">GridCalc</f>
        <v>5.3</v>
      </c>
      <c r="U38">
        <f ca="1">GridCalc</f>
        <v>5.3</v>
      </c>
      <c r="V38" t="e">
        <f ca="1">GridCalc</f>
        <v>#N/A</v>
      </c>
      <c r="W38" t="e">
        <f ca="1">GridCalc</f>
        <v>#N/A</v>
      </c>
      <c r="X38" t="e">
        <f ca="1">GridCalc</f>
        <v>#N/A</v>
      </c>
      <c r="Y38" t="e">
        <f ca="1">GridCalc</f>
        <v>#N/A</v>
      </c>
      <c r="Z38" t="e">
        <f ca="1">GridCalc</f>
        <v>#N/A</v>
      </c>
      <c r="AA38" t="e">
        <f ca="1">GridCalc</f>
        <v>#N/A</v>
      </c>
      <c r="AB38" t="e">
        <f ca="1">GridCalc</f>
        <v>#N/A</v>
      </c>
      <c r="AC38" t="e">
        <f ca="1">GridCalc</f>
        <v>#N/A</v>
      </c>
      <c r="AD38" t="e">
        <f ca="1">GridCalc</f>
        <v>#N/A</v>
      </c>
      <c r="AE38" t="e">
        <f ca="1">GridCalc</f>
        <v>#N/A</v>
      </c>
      <c r="AF38" t="e">
        <f ca="1">GridCalc</f>
        <v>#N/A</v>
      </c>
      <c r="AG38" t="e">
        <f ca="1">GridCalc</f>
        <v>#N/A</v>
      </c>
      <c r="AH38" t="e">
        <f ca="1">GridCalc</f>
        <v>#N/A</v>
      </c>
      <c r="AI38" t="e">
        <f ca="1">GridCalc</f>
        <v>#N/A</v>
      </c>
    </row>
    <row r="39" spans="1:35">
      <c r="A39">
        <f t="shared" si="4"/>
        <v>4.3</v>
      </c>
      <c r="B39">
        <v>8</v>
      </c>
      <c r="C39">
        <f ca="1" t="shared" si="3"/>
        <v>3</v>
      </c>
      <c r="D39" t="str">
        <f ca="1">INDEX(Activities[ACTIVITY],MATCH($C39,Activities[Id],0))</f>
        <v>Milestone 2</v>
      </c>
      <c r="E39" t="e">
        <f ca="1">GridCalc</f>
        <v>#N/A</v>
      </c>
      <c r="F39" t="e">
        <f ca="1">GridCalc</f>
        <v>#N/A</v>
      </c>
      <c r="G39" t="e">
        <f ca="1">GridCalc</f>
        <v>#N/A</v>
      </c>
      <c r="H39" t="e">
        <f ca="1">GridCalc</f>
        <v>#N/A</v>
      </c>
      <c r="I39" t="e">
        <f ca="1">GridCalc</f>
        <v>#N/A</v>
      </c>
      <c r="J39" t="e">
        <f ca="1">GridCalc</f>
        <v>#N/A</v>
      </c>
      <c r="K39" t="e">
        <f ca="1">GridCalc</f>
        <v>#N/A</v>
      </c>
      <c r="L39" t="e">
        <f ca="1">GridCalc</f>
        <v>#N/A</v>
      </c>
      <c r="M39" t="e">
        <f ca="1">GridCalc</f>
        <v>#N/A</v>
      </c>
      <c r="N39" t="e">
        <f ca="1">GridCalc</f>
        <v>#N/A</v>
      </c>
      <c r="O39" t="e">
        <f ca="1">GridCalc</f>
        <v>#N/A</v>
      </c>
      <c r="P39" t="e">
        <f ca="1">GridCalc</f>
        <v>#N/A</v>
      </c>
      <c r="Q39" t="e">
        <f ca="1">GridCalc</f>
        <v>#N/A</v>
      </c>
      <c r="R39" t="e">
        <f ca="1">GridCalc</f>
        <v>#N/A</v>
      </c>
      <c r="S39">
        <f ca="1">GridCalc</f>
        <v>4.3</v>
      </c>
      <c r="T39">
        <f ca="1">GridCalc</f>
        <v>4.3</v>
      </c>
      <c r="U39">
        <f ca="1">GridCalc</f>
        <v>4.3</v>
      </c>
      <c r="V39">
        <f ca="1">GridCalc</f>
        <v>4.3</v>
      </c>
      <c r="W39" t="e">
        <f ca="1">GridCalc</f>
        <v>#N/A</v>
      </c>
      <c r="X39" t="e">
        <f ca="1">GridCalc</f>
        <v>#N/A</v>
      </c>
      <c r="Y39" t="e">
        <f ca="1">GridCalc</f>
        <v>#N/A</v>
      </c>
      <c r="Z39" t="e">
        <f ca="1">GridCalc</f>
        <v>#N/A</v>
      </c>
      <c r="AA39" t="e">
        <f ca="1">GridCalc</f>
        <v>#N/A</v>
      </c>
      <c r="AB39" t="e">
        <f ca="1">GridCalc</f>
        <v>#N/A</v>
      </c>
      <c r="AC39" t="e">
        <f ca="1">GridCalc</f>
        <v>#N/A</v>
      </c>
      <c r="AD39" t="e">
        <f ca="1">GridCalc</f>
        <v>#N/A</v>
      </c>
      <c r="AE39" t="e">
        <f ca="1">GridCalc</f>
        <v>#N/A</v>
      </c>
      <c r="AF39" t="e">
        <f ca="1">GridCalc</f>
        <v>#N/A</v>
      </c>
      <c r="AG39" t="e">
        <f ca="1">GridCalc</f>
        <v>#N/A</v>
      </c>
      <c r="AH39" t="e">
        <f ca="1">GridCalc</f>
        <v>#N/A</v>
      </c>
      <c r="AI39" t="e">
        <f ca="1">GridCalc</f>
        <v>#N/A</v>
      </c>
    </row>
    <row r="40" spans="1:35">
      <c r="A40">
        <f t="shared" si="4"/>
        <v>3.3</v>
      </c>
      <c r="B40">
        <v>9</v>
      </c>
      <c r="C40">
        <f ca="1" t="shared" si="3"/>
        <v>4</v>
      </c>
      <c r="D40" t="str">
        <f ca="1">INDEX(Activities[ACTIVITY],MATCH($C40,Activities[Id],0))</f>
        <v>Milestone 3</v>
      </c>
      <c r="E40" t="e">
        <f ca="1">GridCalc</f>
        <v>#N/A</v>
      </c>
      <c r="F40" t="e">
        <f ca="1">GridCalc</f>
        <v>#N/A</v>
      </c>
      <c r="G40" t="e">
        <f ca="1">GridCalc</f>
        <v>#N/A</v>
      </c>
      <c r="H40" t="e">
        <f ca="1">GridCalc</f>
        <v>#N/A</v>
      </c>
      <c r="I40" t="e">
        <f ca="1">GridCalc</f>
        <v>#N/A</v>
      </c>
      <c r="J40" t="e">
        <f ca="1">GridCalc</f>
        <v>#N/A</v>
      </c>
      <c r="K40" t="e">
        <f ca="1">GridCalc</f>
        <v>#N/A</v>
      </c>
      <c r="L40" t="e">
        <f ca="1">GridCalc</f>
        <v>#N/A</v>
      </c>
      <c r="M40" t="e">
        <f ca="1">GridCalc</f>
        <v>#N/A</v>
      </c>
      <c r="N40" t="e">
        <f ca="1">GridCalc</f>
        <v>#N/A</v>
      </c>
      <c r="O40" t="e">
        <f ca="1">GridCalc</f>
        <v>#N/A</v>
      </c>
      <c r="P40" t="e">
        <f ca="1">GridCalc</f>
        <v>#N/A</v>
      </c>
      <c r="Q40" t="e">
        <f ca="1">GridCalc</f>
        <v>#N/A</v>
      </c>
      <c r="R40" t="e">
        <f ca="1">GridCalc</f>
        <v>#N/A</v>
      </c>
      <c r="S40" t="e">
        <f ca="1">GridCalc</f>
        <v>#N/A</v>
      </c>
      <c r="T40" t="e">
        <f ca="1">GridCalc</f>
        <v>#N/A</v>
      </c>
      <c r="U40" t="e">
        <f ca="1">GridCalc</f>
        <v>#N/A</v>
      </c>
      <c r="V40" t="e">
        <f ca="1">GridCalc</f>
        <v>#N/A</v>
      </c>
      <c r="W40" t="e">
        <f ca="1">GridCalc</f>
        <v>#N/A</v>
      </c>
      <c r="X40" t="e">
        <f ca="1">GridCalc</f>
        <v>#N/A</v>
      </c>
      <c r="Y40" t="e">
        <f ca="1">GridCalc</f>
        <v>#N/A</v>
      </c>
      <c r="Z40" t="e">
        <f ca="1">GridCalc</f>
        <v>#N/A</v>
      </c>
      <c r="AA40" t="e">
        <f ca="1">GridCalc</f>
        <v>#N/A</v>
      </c>
      <c r="AB40" t="e">
        <f ca="1">GridCalc</f>
        <v>#N/A</v>
      </c>
      <c r="AC40">
        <f ca="1">GridCalc</f>
        <v>3.3</v>
      </c>
      <c r="AD40">
        <f ca="1">GridCalc</f>
        <v>3.3</v>
      </c>
      <c r="AE40">
        <f ca="1">GridCalc</f>
        <v>3.3</v>
      </c>
      <c r="AF40" t="e">
        <f ca="1">GridCalc</f>
        <v>#N/A</v>
      </c>
      <c r="AG40" t="e">
        <f ca="1">GridCalc</f>
        <v>#N/A</v>
      </c>
      <c r="AH40" t="e">
        <f ca="1">GridCalc</f>
        <v>#N/A</v>
      </c>
      <c r="AI40" t="e">
        <f ca="1">GridCalc</f>
        <v>#N/A</v>
      </c>
    </row>
    <row r="43" spans="5:34">
      <c r="E43" s="29">
        <f ca="1">E31</f>
        <v>43918</v>
      </c>
      <c r="F43" s="29">
        <f ca="1" t="shared" ref="F43:AH43" si="5">F31</f>
        <v>43919</v>
      </c>
      <c r="G43" s="29">
        <f ca="1" t="shared" si="5"/>
        <v>43920</v>
      </c>
      <c r="H43" s="29">
        <f ca="1" t="shared" si="5"/>
        <v>43921</v>
      </c>
      <c r="I43" s="29">
        <f ca="1" t="shared" si="5"/>
        <v>43922</v>
      </c>
      <c r="J43" s="29">
        <f ca="1" t="shared" si="5"/>
        <v>43923</v>
      </c>
      <c r="K43" s="29">
        <f ca="1" t="shared" si="5"/>
        <v>43924</v>
      </c>
      <c r="L43" s="29">
        <f ca="1" t="shared" si="5"/>
        <v>43925</v>
      </c>
      <c r="M43" s="29">
        <f ca="1" t="shared" si="5"/>
        <v>43926</v>
      </c>
      <c r="N43" s="29">
        <f ca="1" t="shared" si="5"/>
        <v>43927</v>
      </c>
      <c r="O43" s="29">
        <f ca="1" t="shared" si="5"/>
        <v>43928</v>
      </c>
      <c r="P43" s="29">
        <f ca="1" t="shared" si="5"/>
        <v>43929</v>
      </c>
      <c r="Q43" s="29">
        <f ca="1" t="shared" si="5"/>
        <v>43930</v>
      </c>
      <c r="R43" s="29">
        <f ca="1" t="shared" si="5"/>
        <v>43931</v>
      </c>
      <c r="S43" s="29">
        <f ca="1" t="shared" si="5"/>
        <v>43932</v>
      </c>
      <c r="T43" s="29">
        <f ca="1" t="shared" si="5"/>
        <v>43933</v>
      </c>
      <c r="U43" s="29">
        <f ca="1" t="shared" si="5"/>
        <v>43934</v>
      </c>
      <c r="V43" s="29">
        <f ca="1" t="shared" si="5"/>
        <v>43935</v>
      </c>
      <c r="W43" s="29">
        <f ca="1" t="shared" si="5"/>
        <v>43936</v>
      </c>
      <c r="X43" s="29">
        <f ca="1" t="shared" si="5"/>
        <v>43937</v>
      </c>
      <c r="Y43" s="29">
        <f ca="1" t="shared" si="5"/>
        <v>43938</v>
      </c>
      <c r="Z43" s="29">
        <f ca="1" t="shared" si="5"/>
        <v>43939</v>
      </c>
      <c r="AA43" s="29">
        <f ca="1" t="shared" si="5"/>
        <v>43940</v>
      </c>
      <c r="AB43" s="29">
        <f ca="1" t="shared" si="5"/>
        <v>43941</v>
      </c>
      <c r="AC43" s="29">
        <f ca="1" t="shared" si="5"/>
        <v>43942</v>
      </c>
      <c r="AD43" s="29">
        <f ca="1" t="shared" si="5"/>
        <v>43943</v>
      </c>
      <c r="AE43" s="29">
        <f ca="1" t="shared" si="5"/>
        <v>43944</v>
      </c>
      <c r="AF43" s="29">
        <f ca="1" t="shared" si="5"/>
        <v>43945</v>
      </c>
      <c r="AG43" s="29">
        <f ca="1" t="shared" si="5"/>
        <v>43946</v>
      </c>
      <c r="AH43" s="29">
        <f ca="1" t="shared" si="5"/>
        <v>43947</v>
      </c>
    </row>
    <row r="44" spans="3:34">
      <c r="C44" t="e">
        <f ca="1">C32</f>
        <v>#N/A</v>
      </c>
      <c r="D44" t="e">
        <f ca="1">UPPER(INDEX(Activities[ACTIVITY],MATCH($C44,Activities[Id],0)))</f>
        <v>#N/A</v>
      </c>
      <c r="E44" t="e">
        <f ca="1" t="shared" ref="E44:AH44" si="6">IF(ISERROR(F32),E32,NA())</f>
        <v>#N/A</v>
      </c>
      <c r="F44" t="e">
        <f ca="1" t="shared" si="6"/>
        <v>#N/A</v>
      </c>
      <c r="G44" t="e">
        <f ca="1" t="shared" si="6"/>
        <v>#N/A</v>
      </c>
      <c r="H44" t="e">
        <f ca="1" t="shared" si="6"/>
        <v>#N/A</v>
      </c>
      <c r="I44" t="e">
        <f ca="1" t="shared" si="6"/>
        <v>#N/A</v>
      </c>
      <c r="J44" t="e">
        <f ca="1" t="shared" si="6"/>
        <v>#N/A</v>
      </c>
      <c r="K44" t="e">
        <f ca="1" t="shared" si="6"/>
        <v>#N/A</v>
      </c>
      <c r="L44" t="e">
        <f ca="1" t="shared" si="6"/>
        <v>#N/A</v>
      </c>
      <c r="M44" t="e">
        <f ca="1" t="shared" si="6"/>
        <v>#N/A</v>
      </c>
      <c r="N44" t="e">
        <f ca="1" t="shared" si="6"/>
        <v>#N/A</v>
      </c>
      <c r="O44" t="e">
        <f ca="1" t="shared" si="6"/>
        <v>#N/A</v>
      </c>
      <c r="P44" t="e">
        <f ca="1" t="shared" si="6"/>
        <v>#N/A</v>
      </c>
      <c r="Q44" t="e">
        <f ca="1" t="shared" si="6"/>
        <v>#N/A</v>
      </c>
      <c r="R44" t="e">
        <f ca="1" t="shared" si="6"/>
        <v>#N/A</v>
      </c>
      <c r="S44" t="e">
        <f ca="1" t="shared" si="6"/>
        <v>#N/A</v>
      </c>
      <c r="T44" t="e">
        <f ca="1" t="shared" si="6"/>
        <v>#N/A</v>
      </c>
      <c r="U44" t="e">
        <f ca="1" t="shared" si="6"/>
        <v>#N/A</v>
      </c>
      <c r="V44" t="e">
        <f ca="1" t="shared" si="6"/>
        <v>#N/A</v>
      </c>
      <c r="W44" t="e">
        <f ca="1" t="shared" si="6"/>
        <v>#N/A</v>
      </c>
      <c r="X44" t="e">
        <f ca="1" t="shared" si="6"/>
        <v>#N/A</v>
      </c>
      <c r="Y44" t="e">
        <f ca="1" t="shared" si="6"/>
        <v>#N/A</v>
      </c>
      <c r="Z44" t="e">
        <f ca="1" t="shared" si="6"/>
        <v>#N/A</v>
      </c>
      <c r="AA44" t="e">
        <f ca="1" t="shared" si="6"/>
        <v>#N/A</v>
      </c>
      <c r="AB44" t="e">
        <f ca="1" t="shared" si="6"/>
        <v>#N/A</v>
      </c>
      <c r="AC44" t="e">
        <f ca="1" t="shared" si="6"/>
        <v>#N/A</v>
      </c>
      <c r="AD44" t="e">
        <f ca="1" t="shared" si="6"/>
        <v>#N/A</v>
      </c>
      <c r="AE44" t="e">
        <f ca="1" t="shared" si="6"/>
        <v>#N/A</v>
      </c>
      <c r="AF44" t="e">
        <f ca="1" t="shared" si="6"/>
        <v>#N/A</v>
      </c>
      <c r="AG44" t="e">
        <f ca="1" t="shared" si="6"/>
        <v>#N/A</v>
      </c>
      <c r="AH44" t="e">
        <f ca="1" t="shared" si="6"/>
        <v>#N/A</v>
      </c>
    </row>
    <row r="45" spans="3:34">
      <c r="C45" t="e">
        <f ca="1" t="shared" ref="C45:C52" si="7">C33</f>
        <v>#N/A</v>
      </c>
      <c r="D45" t="e">
        <f ca="1">UPPER(INDEX(Activities[ACTIVITY],MATCH($C45,Activities[Id],0)))</f>
        <v>#N/A</v>
      </c>
      <c r="E45" t="e">
        <f ca="1" t="shared" ref="E45:AH45" si="8">IF(ISERROR(F33),E33,NA())</f>
        <v>#N/A</v>
      </c>
      <c r="F45" t="e">
        <f ca="1" t="shared" si="8"/>
        <v>#N/A</v>
      </c>
      <c r="G45" t="e">
        <f ca="1" t="shared" si="8"/>
        <v>#N/A</v>
      </c>
      <c r="H45" t="e">
        <f ca="1" t="shared" si="8"/>
        <v>#N/A</v>
      </c>
      <c r="I45" t="e">
        <f ca="1" t="shared" si="8"/>
        <v>#N/A</v>
      </c>
      <c r="J45" t="e">
        <f ca="1" t="shared" si="8"/>
        <v>#N/A</v>
      </c>
      <c r="K45" t="e">
        <f ca="1" t="shared" si="8"/>
        <v>#N/A</v>
      </c>
      <c r="L45" t="e">
        <f ca="1" t="shared" si="8"/>
        <v>#N/A</v>
      </c>
      <c r="M45" t="e">
        <f ca="1" t="shared" si="8"/>
        <v>#N/A</v>
      </c>
      <c r="N45" t="e">
        <f ca="1" t="shared" si="8"/>
        <v>#N/A</v>
      </c>
      <c r="O45" t="e">
        <f ca="1" t="shared" si="8"/>
        <v>#N/A</v>
      </c>
      <c r="P45" t="e">
        <f ca="1" t="shared" si="8"/>
        <v>#N/A</v>
      </c>
      <c r="Q45" t="e">
        <f ca="1" t="shared" si="8"/>
        <v>#N/A</v>
      </c>
      <c r="R45" t="e">
        <f ca="1" t="shared" si="8"/>
        <v>#N/A</v>
      </c>
      <c r="S45" t="e">
        <f ca="1" t="shared" si="8"/>
        <v>#N/A</v>
      </c>
      <c r="T45" t="e">
        <f ca="1" t="shared" si="8"/>
        <v>#N/A</v>
      </c>
      <c r="U45" t="e">
        <f ca="1" t="shared" si="8"/>
        <v>#N/A</v>
      </c>
      <c r="V45" t="e">
        <f ca="1" t="shared" si="8"/>
        <v>#N/A</v>
      </c>
      <c r="W45" t="e">
        <f ca="1" t="shared" si="8"/>
        <v>#N/A</v>
      </c>
      <c r="X45" t="e">
        <f ca="1" t="shared" si="8"/>
        <v>#N/A</v>
      </c>
      <c r="Y45" t="e">
        <f ca="1" t="shared" si="8"/>
        <v>#N/A</v>
      </c>
      <c r="Z45" t="e">
        <f ca="1" t="shared" si="8"/>
        <v>#N/A</v>
      </c>
      <c r="AA45" t="e">
        <f ca="1" t="shared" si="8"/>
        <v>#N/A</v>
      </c>
      <c r="AB45" t="e">
        <f ca="1" t="shared" si="8"/>
        <v>#N/A</v>
      </c>
      <c r="AC45" t="e">
        <f ca="1" t="shared" si="8"/>
        <v>#N/A</v>
      </c>
      <c r="AD45" t="e">
        <f ca="1" t="shared" si="8"/>
        <v>#N/A</v>
      </c>
      <c r="AE45" t="e">
        <f ca="1" t="shared" si="8"/>
        <v>#N/A</v>
      </c>
      <c r="AF45" t="e">
        <f ca="1" t="shared" si="8"/>
        <v>#N/A</v>
      </c>
      <c r="AG45" t="e">
        <f ca="1" t="shared" si="8"/>
        <v>#N/A</v>
      </c>
      <c r="AH45" t="e">
        <f ca="1" t="shared" si="8"/>
        <v>#N/A</v>
      </c>
    </row>
    <row r="46" spans="3:34">
      <c r="C46" t="e">
        <f ca="1" t="shared" si="7"/>
        <v>#N/A</v>
      </c>
      <c r="D46" t="e">
        <f ca="1">UPPER(INDEX(Activities[ACTIVITY],MATCH($C46,Activities[Id],0)))</f>
        <v>#N/A</v>
      </c>
      <c r="E46" t="e">
        <f ca="1" t="shared" ref="E46:AH46" si="9">IF(ISERROR(F34),E34,NA())</f>
        <v>#N/A</v>
      </c>
      <c r="F46" t="e">
        <f ca="1" t="shared" si="9"/>
        <v>#N/A</v>
      </c>
      <c r="G46" t="e">
        <f ca="1" t="shared" si="9"/>
        <v>#N/A</v>
      </c>
      <c r="H46" t="e">
        <f ca="1" t="shared" si="9"/>
        <v>#N/A</v>
      </c>
      <c r="I46" t="e">
        <f ca="1" t="shared" si="9"/>
        <v>#N/A</v>
      </c>
      <c r="J46" t="e">
        <f ca="1" t="shared" si="9"/>
        <v>#N/A</v>
      </c>
      <c r="K46" t="e">
        <f ca="1" t="shared" si="9"/>
        <v>#N/A</v>
      </c>
      <c r="L46" t="e">
        <f ca="1" t="shared" si="9"/>
        <v>#N/A</v>
      </c>
      <c r="M46" t="e">
        <f ca="1" t="shared" si="9"/>
        <v>#N/A</v>
      </c>
      <c r="N46" t="e">
        <f ca="1" t="shared" si="9"/>
        <v>#N/A</v>
      </c>
      <c r="O46" t="e">
        <f ca="1" t="shared" si="9"/>
        <v>#N/A</v>
      </c>
      <c r="P46" t="e">
        <f ca="1" t="shared" si="9"/>
        <v>#N/A</v>
      </c>
      <c r="Q46" t="e">
        <f ca="1" t="shared" si="9"/>
        <v>#N/A</v>
      </c>
      <c r="R46" t="e">
        <f ca="1" t="shared" si="9"/>
        <v>#N/A</v>
      </c>
      <c r="S46" t="e">
        <f ca="1" t="shared" si="9"/>
        <v>#N/A</v>
      </c>
      <c r="T46" t="e">
        <f ca="1" t="shared" si="9"/>
        <v>#N/A</v>
      </c>
      <c r="U46" t="e">
        <f ca="1" t="shared" si="9"/>
        <v>#N/A</v>
      </c>
      <c r="V46" t="e">
        <f ca="1" t="shared" si="9"/>
        <v>#N/A</v>
      </c>
      <c r="W46" t="e">
        <f ca="1" t="shared" si="9"/>
        <v>#N/A</v>
      </c>
      <c r="X46" t="e">
        <f ca="1" t="shared" si="9"/>
        <v>#N/A</v>
      </c>
      <c r="Y46" t="e">
        <f ca="1" t="shared" si="9"/>
        <v>#N/A</v>
      </c>
      <c r="Z46" t="e">
        <f ca="1" t="shared" si="9"/>
        <v>#N/A</v>
      </c>
      <c r="AA46" t="e">
        <f ca="1" t="shared" si="9"/>
        <v>#N/A</v>
      </c>
      <c r="AB46" t="e">
        <f ca="1" t="shared" si="9"/>
        <v>#N/A</v>
      </c>
      <c r="AC46" t="e">
        <f ca="1" t="shared" si="9"/>
        <v>#N/A</v>
      </c>
      <c r="AD46" t="e">
        <f ca="1" t="shared" si="9"/>
        <v>#N/A</v>
      </c>
      <c r="AE46" t="e">
        <f ca="1" t="shared" si="9"/>
        <v>#N/A</v>
      </c>
      <c r="AF46" t="e">
        <f ca="1" t="shared" si="9"/>
        <v>#N/A</v>
      </c>
      <c r="AG46" t="e">
        <f ca="1" t="shared" si="9"/>
        <v>#N/A</v>
      </c>
      <c r="AH46" t="e">
        <f ca="1" t="shared" si="9"/>
        <v>#N/A</v>
      </c>
    </row>
    <row r="47" spans="3:34">
      <c r="C47" t="e">
        <f ca="1" t="shared" si="7"/>
        <v>#N/A</v>
      </c>
      <c r="D47" t="e">
        <f ca="1">UPPER(INDEX(Activities[ACTIVITY],MATCH($C47,Activities[Id],0)))</f>
        <v>#N/A</v>
      </c>
      <c r="E47" t="e">
        <f ca="1" t="shared" ref="E47:AH47" si="10">IF(ISERROR(F35),E35,NA())</f>
        <v>#N/A</v>
      </c>
      <c r="F47" t="e">
        <f ca="1" t="shared" si="10"/>
        <v>#N/A</v>
      </c>
      <c r="G47" t="e">
        <f ca="1" t="shared" si="10"/>
        <v>#N/A</v>
      </c>
      <c r="H47" t="e">
        <f ca="1" t="shared" si="10"/>
        <v>#N/A</v>
      </c>
      <c r="I47" t="e">
        <f ca="1" t="shared" si="10"/>
        <v>#N/A</v>
      </c>
      <c r="J47" t="e">
        <f ca="1" t="shared" si="10"/>
        <v>#N/A</v>
      </c>
      <c r="K47" t="e">
        <f ca="1" t="shared" si="10"/>
        <v>#N/A</v>
      </c>
      <c r="L47" t="e">
        <f ca="1" t="shared" si="10"/>
        <v>#N/A</v>
      </c>
      <c r="M47" t="e">
        <f ca="1" t="shared" si="10"/>
        <v>#N/A</v>
      </c>
      <c r="N47" t="e">
        <f ca="1" t="shared" si="10"/>
        <v>#N/A</v>
      </c>
      <c r="O47" t="e">
        <f ca="1" t="shared" si="10"/>
        <v>#N/A</v>
      </c>
      <c r="P47" t="e">
        <f ca="1" t="shared" si="10"/>
        <v>#N/A</v>
      </c>
      <c r="Q47" t="e">
        <f ca="1" t="shared" si="10"/>
        <v>#N/A</v>
      </c>
      <c r="R47" t="e">
        <f ca="1" t="shared" si="10"/>
        <v>#N/A</v>
      </c>
      <c r="S47" t="e">
        <f ca="1" t="shared" si="10"/>
        <v>#N/A</v>
      </c>
      <c r="T47" t="e">
        <f ca="1" t="shared" si="10"/>
        <v>#N/A</v>
      </c>
      <c r="U47" t="e">
        <f ca="1" t="shared" si="10"/>
        <v>#N/A</v>
      </c>
      <c r="V47" t="e">
        <f ca="1" t="shared" si="10"/>
        <v>#N/A</v>
      </c>
      <c r="W47" t="e">
        <f ca="1" t="shared" si="10"/>
        <v>#N/A</v>
      </c>
      <c r="X47" t="e">
        <f ca="1" t="shared" si="10"/>
        <v>#N/A</v>
      </c>
      <c r="Y47" t="e">
        <f ca="1" t="shared" si="10"/>
        <v>#N/A</v>
      </c>
      <c r="Z47" t="e">
        <f ca="1" t="shared" si="10"/>
        <v>#N/A</v>
      </c>
      <c r="AA47" t="e">
        <f ca="1" t="shared" si="10"/>
        <v>#N/A</v>
      </c>
      <c r="AB47" t="e">
        <f ca="1" t="shared" si="10"/>
        <v>#N/A</v>
      </c>
      <c r="AC47" t="e">
        <f ca="1" t="shared" si="10"/>
        <v>#N/A</v>
      </c>
      <c r="AD47" t="e">
        <f ca="1" t="shared" si="10"/>
        <v>#N/A</v>
      </c>
      <c r="AE47" t="e">
        <f ca="1" t="shared" si="10"/>
        <v>#N/A</v>
      </c>
      <c r="AF47" t="e">
        <f ca="1" t="shared" si="10"/>
        <v>#N/A</v>
      </c>
      <c r="AG47" t="e">
        <f ca="1" t="shared" si="10"/>
        <v>#N/A</v>
      </c>
      <c r="AH47" t="e">
        <f ca="1" t="shared" si="10"/>
        <v>#N/A</v>
      </c>
    </row>
    <row r="48" spans="3:34">
      <c r="C48" t="e">
        <f ca="1" t="shared" si="7"/>
        <v>#N/A</v>
      </c>
      <c r="D48" t="e">
        <f ca="1">UPPER(INDEX(Activities[ACTIVITY],MATCH($C48,Activities[Id],0)))</f>
        <v>#N/A</v>
      </c>
      <c r="E48" t="e">
        <f ca="1" t="shared" ref="E48:AH48" si="11">IF(ISERROR(F36),E36,NA())</f>
        <v>#N/A</v>
      </c>
      <c r="F48" t="e">
        <f ca="1" t="shared" si="11"/>
        <v>#N/A</v>
      </c>
      <c r="G48" t="e">
        <f ca="1" t="shared" si="11"/>
        <v>#N/A</v>
      </c>
      <c r="H48" t="e">
        <f ca="1" t="shared" si="11"/>
        <v>#N/A</v>
      </c>
      <c r="I48" t="e">
        <f ca="1" t="shared" si="11"/>
        <v>#N/A</v>
      </c>
      <c r="J48" t="e">
        <f ca="1" t="shared" si="11"/>
        <v>#N/A</v>
      </c>
      <c r="K48" t="e">
        <f ca="1" t="shared" si="11"/>
        <v>#N/A</v>
      </c>
      <c r="L48" t="e">
        <f ca="1" t="shared" si="11"/>
        <v>#N/A</v>
      </c>
      <c r="M48" t="e">
        <f ca="1" t="shared" si="11"/>
        <v>#N/A</v>
      </c>
      <c r="N48" t="e">
        <f ca="1" t="shared" si="11"/>
        <v>#N/A</v>
      </c>
      <c r="O48" t="e">
        <f ca="1" t="shared" si="11"/>
        <v>#N/A</v>
      </c>
      <c r="P48" t="e">
        <f ca="1" t="shared" si="11"/>
        <v>#N/A</v>
      </c>
      <c r="Q48" t="e">
        <f ca="1" t="shared" si="11"/>
        <v>#N/A</v>
      </c>
      <c r="R48" t="e">
        <f ca="1" t="shared" si="11"/>
        <v>#N/A</v>
      </c>
      <c r="S48" t="e">
        <f ca="1" t="shared" si="11"/>
        <v>#N/A</v>
      </c>
      <c r="T48" t="e">
        <f ca="1" t="shared" si="11"/>
        <v>#N/A</v>
      </c>
      <c r="U48" t="e">
        <f ca="1" t="shared" si="11"/>
        <v>#N/A</v>
      </c>
      <c r="V48" t="e">
        <f ca="1" t="shared" si="11"/>
        <v>#N/A</v>
      </c>
      <c r="W48" t="e">
        <f ca="1" t="shared" si="11"/>
        <v>#N/A</v>
      </c>
      <c r="X48" t="e">
        <f ca="1" t="shared" si="11"/>
        <v>#N/A</v>
      </c>
      <c r="Y48" t="e">
        <f ca="1" t="shared" si="11"/>
        <v>#N/A</v>
      </c>
      <c r="Z48" t="e">
        <f ca="1" t="shared" si="11"/>
        <v>#N/A</v>
      </c>
      <c r="AA48" t="e">
        <f ca="1" t="shared" si="11"/>
        <v>#N/A</v>
      </c>
      <c r="AB48" t="e">
        <f ca="1" t="shared" si="11"/>
        <v>#N/A</v>
      </c>
      <c r="AC48" t="e">
        <f ca="1" t="shared" si="11"/>
        <v>#N/A</v>
      </c>
      <c r="AD48" t="e">
        <f ca="1" t="shared" si="11"/>
        <v>#N/A</v>
      </c>
      <c r="AE48" t="e">
        <f ca="1" t="shared" si="11"/>
        <v>#N/A</v>
      </c>
      <c r="AF48" t="e">
        <f ca="1" t="shared" si="11"/>
        <v>#N/A</v>
      </c>
      <c r="AG48" t="e">
        <f ca="1" t="shared" si="11"/>
        <v>#N/A</v>
      </c>
      <c r="AH48" t="e">
        <f ca="1" t="shared" si="11"/>
        <v>#N/A</v>
      </c>
    </row>
    <row r="49" spans="3:34">
      <c r="C49">
        <f ca="1" t="shared" si="7"/>
        <v>1</v>
      </c>
      <c r="D49" t="str">
        <f ca="1">UPPER(INDEX(Activities[ACTIVITY],MATCH($C49,Activities[Id],0)))</f>
        <v>PROJECT START</v>
      </c>
      <c r="E49" t="e">
        <f ca="1" t="shared" ref="E49:AH49" si="12">IF(ISERROR(F37),E37,NA())</f>
        <v>#N/A</v>
      </c>
      <c r="F49" t="e">
        <f ca="1" t="shared" si="12"/>
        <v>#N/A</v>
      </c>
      <c r="G49" t="e">
        <f ca="1" t="shared" si="12"/>
        <v>#N/A</v>
      </c>
      <c r="H49">
        <f ca="1" t="shared" si="12"/>
        <v>6.3</v>
      </c>
      <c r="I49" t="e">
        <f ca="1" t="shared" si="12"/>
        <v>#N/A</v>
      </c>
      <c r="J49" t="e">
        <f ca="1" t="shared" si="12"/>
        <v>#N/A</v>
      </c>
      <c r="K49" t="e">
        <f ca="1" t="shared" si="12"/>
        <v>#N/A</v>
      </c>
      <c r="L49" t="e">
        <f ca="1" t="shared" si="12"/>
        <v>#N/A</v>
      </c>
      <c r="M49" t="e">
        <f ca="1" t="shared" si="12"/>
        <v>#N/A</v>
      </c>
      <c r="N49" t="e">
        <f ca="1" t="shared" si="12"/>
        <v>#N/A</v>
      </c>
      <c r="O49" t="e">
        <f ca="1" t="shared" si="12"/>
        <v>#N/A</v>
      </c>
      <c r="P49" t="e">
        <f ca="1" t="shared" si="12"/>
        <v>#N/A</v>
      </c>
      <c r="Q49" t="e">
        <f ca="1" t="shared" si="12"/>
        <v>#N/A</v>
      </c>
      <c r="R49" t="e">
        <f ca="1" t="shared" si="12"/>
        <v>#N/A</v>
      </c>
      <c r="S49" t="e">
        <f ca="1" t="shared" si="12"/>
        <v>#N/A</v>
      </c>
      <c r="T49" t="e">
        <f ca="1" t="shared" si="12"/>
        <v>#N/A</v>
      </c>
      <c r="U49" t="e">
        <f ca="1" t="shared" si="12"/>
        <v>#N/A</v>
      </c>
      <c r="V49" t="e">
        <f ca="1" t="shared" si="12"/>
        <v>#N/A</v>
      </c>
      <c r="W49" t="e">
        <f ca="1" t="shared" si="12"/>
        <v>#N/A</v>
      </c>
      <c r="X49" t="e">
        <f ca="1" t="shared" si="12"/>
        <v>#N/A</v>
      </c>
      <c r="Y49" t="e">
        <f ca="1" t="shared" si="12"/>
        <v>#N/A</v>
      </c>
      <c r="Z49" t="e">
        <f ca="1" t="shared" si="12"/>
        <v>#N/A</v>
      </c>
      <c r="AA49" t="e">
        <f ca="1" t="shared" si="12"/>
        <v>#N/A</v>
      </c>
      <c r="AB49" t="e">
        <f ca="1" t="shared" si="12"/>
        <v>#N/A</v>
      </c>
      <c r="AC49" t="e">
        <f ca="1" t="shared" si="12"/>
        <v>#N/A</v>
      </c>
      <c r="AD49" t="e">
        <f ca="1" t="shared" si="12"/>
        <v>#N/A</v>
      </c>
      <c r="AE49" t="e">
        <f ca="1" t="shared" si="12"/>
        <v>#N/A</v>
      </c>
      <c r="AF49" t="e">
        <f ca="1" t="shared" si="12"/>
        <v>#N/A</v>
      </c>
      <c r="AG49" t="e">
        <f ca="1" t="shared" si="12"/>
        <v>#N/A</v>
      </c>
      <c r="AH49" t="e">
        <f ca="1" t="shared" si="12"/>
        <v>#N/A</v>
      </c>
    </row>
    <row r="50" spans="3:34">
      <c r="C50">
        <f ca="1" t="shared" si="7"/>
        <v>2</v>
      </c>
      <c r="D50" t="str">
        <f ca="1">UPPER(INDEX(Activities[ACTIVITY],MATCH($C50,Activities[Id],0)))</f>
        <v>MILESTONE 1</v>
      </c>
      <c r="E50" t="e">
        <f ca="1" t="shared" ref="E50:AH50" si="13">IF(ISERROR(F38),E38,NA())</f>
        <v>#N/A</v>
      </c>
      <c r="F50" t="e">
        <f ca="1" t="shared" si="13"/>
        <v>#N/A</v>
      </c>
      <c r="G50" t="e">
        <f ca="1" t="shared" si="13"/>
        <v>#N/A</v>
      </c>
      <c r="H50" t="e">
        <f ca="1" t="shared" si="13"/>
        <v>#N/A</v>
      </c>
      <c r="I50" t="e">
        <f ca="1" t="shared" si="13"/>
        <v>#N/A</v>
      </c>
      <c r="J50" t="e">
        <f ca="1" t="shared" si="13"/>
        <v>#N/A</v>
      </c>
      <c r="K50" t="e">
        <f ca="1" t="shared" si="13"/>
        <v>#N/A</v>
      </c>
      <c r="L50" t="e">
        <f ca="1" t="shared" si="13"/>
        <v>#N/A</v>
      </c>
      <c r="M50" t="e">
        <f ca="1" t="shared" si="13"/>
        <v>#N/A</v>
      </c>
      <c r="N50" t="e">
        <f ca="1" t="shared" si="13"/>
        <v>#N/A</v>
      </c>
      <c r="O50" t="e">
        <f ca="1" t="shared" si="13"/>
        <v>#N/A</v>
      </c>
      <c r="P50" t="e">
        <f ca="1" t="shared" si="13"/>
        <v>#N/A</v>
      </c>
      <c r="Q50" t="e">
        <f ca="1" t="shared" si="13"/>
        <v>#N/A</v>
      </c>
      <c r="R50" t="e">
        <f ca="1" t="shared" si="13"/>
        <v>#N/A</v>
      </c>
      <c r="S50" t="e">
        <f ca="1" t="shared" si="13"/>
        <v>#N/A</v>
      </c>
      <c r="T50" t="e">
        <f ca="1" t="shared" si="13"/>
        <v>#N/A</v>
      </c>
      <c r="U50">
        <f ca="1" t="shared" si="13"/>
        <v>5.3</v>
      </c>
      <c r="V50" t="e">
        <f ca="1" t="shared" si="13"/>
        <v>#N/A</v>
      </c>
      <c r="W50" t="e">
        <f ca="1" t="shared" si="13"/>
        <v>#N/A</v>
      </c>
      <c r="X50" t="e">
        <f ca="1" t="shared" si="13"/>
        <v>#N/A</v>
      </c>
      <c r="Y50" t="e">
        <f ca="1" t="shared" si="13"/>
        <v>#N/A</v>
      </c>
      <c r="Z50" t="e">
        <f ca="1" t="shared" si="13"/>
        <v>#N/A</v>
      </c>
      <c r="AA50" t="e">
        <f ca="1" t="shared" si="13"/>
        <v>#N/A</v>
      </c>
      <c r="AB50" t="e">
        <f ca="1" t="shared" si="13"/>
        <v>#N/A</v>
      </c>
      <c r="AC50" t="e">
        <f ca="1" t="shared" si="13"/>
        <v>#N/A</v>
      </c>
      <c r="AD50" t="e">
        <f ca="1" t="shared" si="13"/>
        <v>#N/A</v>
      </c>
      <c r="AE50" t="e">
        <f ca="1" t="shared" si="13"/>
        <v>#N/A</v>
      </c>
      <c r="AF50" t="e">
        <f ca="1" t="shared" si="13"/>
        <v>#N/A</v>
      </c>
      <c r="AG50" t="e">
        <f ca="1" t="shared" si="13"/>
        <v>#N/A</v>
      </c>
      <c r="AH50" t="e">
        <f ca="1" t="shared" si="13"/>
        <v>#N/A</v>
      </c>
    </row>
    <row r="51" spans="3:34">
      <c r="C51">
        <f ca="1" t="shared" si="7"/>
        <v>3</v>
      </c>
      <c r="D51" t="str">
        <f ca="1">UPPER(INDEX(Activities[ACTIVITY],MATCH($C51,Activities[Id],0)))</f>
        <v>MILESTONE 2</v>
      </c>
      <c r="E51" t="e">
        <f ca="1" t="shared" ref="E51:AH51" si="14">IF(ISERROR(F39),E39,NA())</f>
        <v>#N/A</v>
      </c>
      <c r="F51" t="e">
        <f ca="1" t="shared" si="14"/>
        <v>#N/A</v>
      </c>
      <c r="G51" t="e">
        <f ca="1" t="shared" si="14"/>
        <v>#N/A</v>
      </c>
      <c r="H51" t="e">
        <f ca="1" t="shared" si="14"/>
        <v>#N/A</v>
      </c>
      <c r="I51" t="e">
        <f ca="1" t="shared" si="14"/>
        <v>#N/A</v>
      </c>
      <c r="J51" t="e">
        <f ca="1" t="shared" si="14"/>
        <v>#N/A</v>
      </c>
      <c r="K51" t="e">
        <f ca="1" t="shared" si="14"/>
        <v>#N/A</v>
      </c>
      <c r="L51" t="e">
        <f ca="1" t="shared" si="14"/>
        <v>#N/A</v>
      </c>
      <c r="M51" t="e">
        <f ca="1" t="shared" si="14"/>
        <v>#N/A</v>
      </c>
      <c r="N51" t="e">
        <f ca="1" t="shared" si="14"/>
        <v>#N/A</v>
      </c>
      <c r="O51" t="e">
        <f ca="1" t="shared" si="14"/>
        <v>#N/A</v>
      </c>
      <c r="P51" t="e">
        <f ca="1" t="shared" si="14"/>
        <v>#N/A</v>
      </c>
      <c r="Q51" t="e">
        <f ca="1" t="shared" si="14"/>
        <v>#N/A</v>
      </c>
      <c r="R51" t="e">
        <f ca="1" t="shared" si="14"/>
        <v>#N/A</v>
      </c>
      <c r="S51" t="e">
        <f ca="1" t="shared" si="14"/>
        <v>#N/A</v>
      </c>
      <c r="T51" t="e">
        <f ca="1" t="shared" si="14"/>
        <v>#N/A</v>
      </c>
      <c r="U51" t="e">
        <f ca="1" t="shared" si="14"/>
        <v>#N/A</v>
      </c>
      <c r="V51">
        <f ca="1" t="shared" si="14"/>
        <v>4.3</v>
      </c>
      <c r="W51" t="e">
        <f ca="1" t="shared" si="14"/>
        <v>#N/A</v>
      </c>
      <c r="X51" t="e">
        <f ca="1" t="shared" si="14"/>
        <v>#N/A</v>
      </c>
      <c r="Y51" t="e">
        <f ca="1" t="shared" si="14"/>
        <v>#N/A</v>
      </c>
      <c r="Z51" t="e">
        <f ca="1" t="shared" si="14"/>
        <v>#N/A</v>
      </c>
      <c r="AA51" t="e">
        <f ca="1" t="shared" si="14"/>
        <v>#N/A</v>
      </c>
      <c r="AB51" t="e">
        <f ca="1" t="shared" si="14"/>
        <v>#N/A</v>
      </c>
      <c r="AC51" t="e">
        <f ca="1" t="shared" si="14"/>
        <v>#N/A</v>
      </c>
      <c r="AD51" t="e">
        <f ca="1" t="shared" si="14"/>
        <v>#N/A</v>
      </c>
      <c r="AE51" t="e">
        <f ca="1" t="shared" si="14"/>
        <v>#N/A</v>
      </c>
      <c r="AF51" t="e">
        <f ca="1" t="shared" si="14"/>
        <v>#N/A</v>
      </c>
      <c r="AG51" t="e">
        <f ca="1" t="shared" si="14"/>
        <v>#N/A</v>
      </c>
      <c r="AH51" t="e">
        <f ca="1" t="shared" si="14"/>
        <v>#N/A</v>
      </c>
    </row>
    <row r="52" spans="3:34">
      <c r="C52">
        <f ca="1" t="shared" si="7"/>
        <v>4</v>
      </c>
      <c r="D52" t="str">
        <f ca="1">UPPER(INDEX(Activities[ACTIVITY],MATCH($C52,Activities[Id],0)))</f>
        <v>MILESTONE 3</v>
      </c>
      <c r="E52" t="e">
        <f ca="1" t="shared" ref="E52:AH52" si="15">IF(ISERROR(F40),E40,NA())</f>
        <v>#N/A</v>
      </c>
      <c r="F52" t="e">
        <f ca="1" t="shared" si="15"/>
        <v>#N/A</v>
      </c>
      <c r="G52" t="e">
        <f ca="1" t="shared" si="15"/>
        <v>#N/A</v>
      </c>
      <c r="H52" t="e">
        <f ca="1" t="shared" si="15"/>
        <v>#N/A</v>
      </c>
      <c r="I52" t="e">
        <f ca="1" t="shared" si="15"/>
        <v>#N/A</v>
      </c>
      <c r="J52" t="e">
        <f ca="1" t="shared" si="15"/>
        <v>#N/A</v>
      </c>
      <c r="K52" t="e">
        <f ca="1" t="shared" si="15"/>
        <v>#N/A</v>
      </c>
      <c r="L52" t="e">
        <f ca="1" t="shared" si="15"/>
        <v>#N/A</v>
      </c>
      <c r="M52" t="e">
        <f ca="1" t="shared" si="15"/>
        <v>#N/A</v>
      </c>
      <c r="N52" t="e">
        <f ca="1" t="shared" si="15"/>
        <v>#N/A</v>
      </c>
      <c r="O52" t="e">
        <f ca="1" t="shared" si="15"/>
        <v>#N/A</v>
      </c>
      <c r="P52" t="e">
        <f ca="1" t="shared" si="15"/>
        <v>#N/A</v>
      </c>
      <c r="Q52" t="e">
        <f ca="1" t="shared" si="15"/>
        <v>#N/A</v>
      </c>
      <c r="R52" t="e">
        <f ca="1" t="shared" si="15"/>
        <v>#N/A</v>
      </c>
      <c r="S52" t="e">
        <f ca="1" t="shared" si="15"/>
        <v>#N/A</v>
      </c>
      <c r="T52" t="e">
        <f ca="1" t="shared" si="15"/>
        <v>#N/A</v>
      </c>
      <c r="U52" t="e">
        <f ca="1" t="shared" si="15"/>
        <v>#N/A</v>
      </c>
      <c r="V52" t="e">
        <f ca="1" t="shared" si="15"/>
        <v>#N/A</v>
      </c>
      <c r="W52" t="e">
        <f ca="1" t="shared" si="15"/>
        <v>#N/A</v>
      </c>
      <c r="X52" t="e">
        <f ca="1" t="shared" si="15"/>
        <v>#N/A</v>
      </c>
      <c r="Y52" t="e">
        <f ca="1" t="shared" si="15"/>
        <v>#N/A</v>
      </c>
      <c r="Z52" t="e">
        <f ca="1" t="shared" si="15"/>
        <v>#N/A</v>
      </c>
      <c r="AA52" t="e">
        <f ca="1" t="shared" si="15"/>
        <v>#N/A</v>
      </c>
      <c r="AB52" t="e">
        <f ca="1" t="shared" si="15"/>
        <v>#N/A</v>
      </c>
      <c r="AC52" t="e">
        <f ca="1" t="shared" si="15"/>
        <v>#N/A</v>
      </c>
      <c r="AD52" t="e">
        <f ca="1" t="shared" si="15"/>
        <v>#N/A</v>
      </c>
      <c r="AE52">
        <f ca="1" t="shared" si="15"/>
        <v>3.3</v>
      </c>
      <c r="AF52" t="e">
        <f ca="1" t="shared" si="15"/>
        <v>#N/A</v>
      </c>
      <c r="AG52" t="e">
        <f ca="1" t="shared" si="15"/>
        <v>#N/A</v>
      </c>
      <c r="AH52" t="e">
        <f ca="1" t="shared" si="15"/>
        <v>#N/A</v>
      </c>
    </row>
    <row r="55" spans="5:34">
      <c r="E55" s="29">
        <f ca="1">E31</f>
        <v>43918</v>
      </c>
      <c r="F55" s="29">
        <f ca="1" t="shared" ref="F55:AH55" si="16">F31</f>
        <v>43919</v>
      </c>
      <c r="G55" s="29">
        <f ca="1" t="shared" si="16"/>
        <v>43920</v>
      </c>
      <c r="H55" s="29">
        <f ca="1" t="shared" si="16"/>
        <v>43921</v>
      </c>
      <c r="I55" s="29">
        <f ca="1" t="shared" si="16"/>
        <v>43922</v>
      </c>
      <c r="J55" s="29">
        <f ca="1" t="shared" si="16"/>
        <v>43923</v>
      </c>
      <c r="K55" s="29">
        <f ca="1" t="shared" si="16"/>
        <v>43924</v>
      </c>
      <c r="L55" s="29">
        <f ca="1" t="shared" si="16"/>
        <v>43925</v>
      </c>
      <c r="M55" s="29">
        <f ca="1" t="shared" si="16"/>
        <v>43926</v>
      </c>
      <c r="N55" s="29">
        <f ca="1" t="shared" si="16"/>
        <v>43927</v>
      </c>
      <c r="O55" s="29">
        <f ca="1" t="shared" si="16"/>
        <v>43928</v>
      </c>
      <c r="P55" s="29">
        <f ca="1" t="shared" si="16"/>
        <v>43929</v>
      </c>
      <c r="Q55" s="29">
        <f ca="1" t="shared" si="16"/>
        <v>43930</v>
      </c>
      <c r="R55" s="29">
        <f ca="1" t="shared" si="16"/>
        <v>43931</v>
      </c>
      <c r="S55" s="29">
        <f ca="1" t="shared" si="16"/>
        <v>43932</v>
      </c>
      <c r="T55" s="29">
        <f ca="1" t="shared" si="16"/>
        <v>43933</v>
      </c>
      <c r="U55" s="29">
        <f ca="1" t="shared" si="16"/>
        <v>43934</v>
      </c>
      <c r="V55" s="29">
        <f ca="1" t="shared" si="16"/>
        <v>43935</v>
      </c>
      <c r="W55" s="29">
        <f ca="1" t="shared" si="16"/>
        <v>43936</v>
      </c>
      <c r="X55" s="29">
        <f ca="1" t="shared" si="16"/>
        <v>43937</v>
      </c>
      <c r="Y55" s="29">
        <f ca="1" t="shared" si="16"/>
        <v>43938</v>
      </c>
      <c r="Z55" s="29">
        <f ca="1" t="shared" si="16"/>
        <v>43939</v>
      </c>
      <c r="AA55" s="29">
        <f ca="1" t="shared" si="16"/>
        <v>43940</v>
      </c>
      <c r="AB55" s="29">
        <f ca="1" t="shared" si="16"/>
        <v>43941</v>
      </c>
      <c r="AC55" s="29">
        <f ca="1" t="shared" si="16"/>
        <v>43942</v>
      </c>
      <c r="AD55" s="29">
        <f ca="1" t="shared" si="16"/>
        <v>43943</v>
      </c>
      <c r="AE55" s="29">
        <f ca="1" t="shared" si="16"/>
        <v>43944</v>
      </c>
      <c r="AF55" s="29">
        <f ca="1" t="shared" si="16"/>
        <v>43945</v>
      </c>
      <c r="AG55" s="29">
        <f ca="1" t="shared" si="16"/>
        <v>43946</v>
      </c>
      <c r="AH55" s="29">
        <f ca="1" t="shared" si="16"/>
        <v>43947</v>
      </c>
    </row>
    <row r="56" spans="4:34">
      <c r="D56" t="s">
        <v>39</v>
      </c>
      <c r="E56">
        <f ca="1" t="shared" ref="E56:AH56" si="17">IF(E55=$D$3,5,NA())</f>
        <v>5</v>
      </c>
      <c r="F56" t="e">
        <f ca="1" t="shared" si="17"/>
        <v>#N/A</v>
      </c>
      <c r="G56" t="e">
        <f ca="1" t="shared" si="17"/>
        <v>#N/A</v>
      </c>
      <c r="H56" t="e">
        <f ca="1" t="shared" si="17"/>
        <v>#N/A</v>
      </c>
      <c r="I56" t="e">
        <f ca="1" t="shared" si="17"/>
        <v>#N/A</v>
      </c>
      <c r="J56" t="e">
        <f ca="1" t="shared" si="17"/>
        <v>#N/A</v>
      </c>
      <c r="K56" t="e">
        <f ca="1" t="shared" si="17"/>
        <v>#N/A</v>
      </c>
      <c r="L56" t="e">
        <f ca="1" t="shared" si="17"/>
        <v>#N/A</v>
      </c>
      <c r="M56" t="e">
        <f ca="1" t="shared" si="17"/>
        <v>#N/A</v>
      </c>
      <c r="N56" t="e">
        <f ca="1" t="shared" si="17"/>
        <v>#N/A</v>
      </c>
      <c r="O56" t="e">
        <f ca="1" t="shared" si="17"/>
        <v>#N/A</v>
      </c>
      <c r="P56" t="e">
        <f ca="1" t="shared" si="17"/>
        <v>#N/A</v>
      </c>
      <c r="Q56" t="e">
        <f ca="1" t="shared" si="17"/>
        <v>#N/A</v>
      </c>
      <c r="R56" t="e">
        <f ca="1" t="shared" si="17"/>
        <v>#N/A</v>
      </c>
      <c r="S56" t="e">
        <f ca="1" t="shared" si="17"/>
        <v>#N/A</v>
      </c>
      <c r="T56" t="e">
        <f ca="1" t="shared" si="17"/>
        <v>#N/A</v>
      </c>
      <c r="U56" t="e">
        <f ca="1" t="shared" si="17"/>
        <v>#N/A</v>
      </c>
      <c r="V56" t="e">
        <f ca="1" t="shared" si="17"/>
        <v>#N/A</v>
      </c>
      <c r="W56" t="e">
        <f ca="1" t="shared" si="17"/>
        <v>#N/A</v>
      </c>
      <c r="X56" t="e">
        <f ca="1" t="shared" si="17"/>
        <v>#N/A</v>
      </c>
      <c r="Y56" t="e">
        <f ca="1" t="shared" si="17"/>
        <v>#N/A</v>
      </c>
      <c r="Z56" t="e">
        <f ca="1" t="shared" si="17"/>
        <v>#N/A</v>
      </c>
      <c r="AA56" t="e">
        <f ca="1" t="shared" si="17"/>
        <v>#N/A</v>
      </c>
      <c r="AB56" t="e">
        <f ca="1" t="shared" si="17"/>
        <v>#N/A</v>
      </c>
      <c r="AC56" t="e">
        <f ca="1" t="shared" si="17"/>
        <v>#N/A</v>
      </c>
      <c r="AD56" t="e">
        <f ca="1" t="shared" si="17"/>
        <v>#N/A</v>
      </c>
      <c r="AE56" t="e">
        <f ca="1" t="shared" si="17"/>
        <v>#N/A</v>
      </c>
      <c r="AF56" t="e">
        <f ca="1" t="shared" si="17"/>
        <v>#N/A</v>
      </c>
      <c r="AG56" t="e">
        <f ca="1" t="shared" si="17"/>
        <v>#N/A</v>
      </c>
      <c r="AH56" t="e">
        <f ca="1" t="shared" si="17"/>
        <v>#N/A</v>
      </c>
    </row>
    <row r="58" spans="4:34">
      <c r="D58" s="31">
        <f ca="1">DATE(YEAR(MIN(E55:AH55)),MONTH(MIN(E55:AH55)),1)</f>
        <v>43891</v>
      </c>
      <c r="E58">
        <f ca="1">IF(MEDIAN($D58,E$55,EOMONTH($D58,0))=E$55,0.5,NA())</f>
        <v>0.5</v>
      </c>
      <c r="F58">
        <f ca="1" t="shared" ref="F58:AH58" si="18">IF(MEDIAN($D58,F$55,EOMONTH($D58,0))=F$55,0.5,NA())</f>
        <v>0.5</v>
      </c>
      <c r="G58">
        <f ca="1" t="shared" si="18"/>
        <v>0.5</v>
      </c>
      <c r="H58">
        <f ca="1" t="shared" si="18"/>
        <v>0.5</v>
      </c>
      <c r="I58" t="e">
        <f ca="1" t="shared" si="18"/>
        <v>#N/A</v>
      </c>
      <c r="J58" t="e">
        <f ca="1" t="shared" si="18"/>
        <v>#N/A</v>
      </c>
      <c r="K58" t="e">
        <f ca="1" t="shared" si="18"/>
        <v>#N/A</v>
      </c>
      <c r="L58" t="e">
        <f ca="1" t="shared" si="18"/>
        <v>#N/A</v>
      </c>
      <c r="M58" t="e">
        <f ca="1" t="shared" si="18"/>
        <v>#N/A</v>
      </c>
      <c r="N58" t="e">
        <f ca="1" t="shared" si="18"/>
        <v>#N/A</v>
      </c>
      <c r="O58" t="e">
        <f ca="1" t="shared" si="18"/>
        <v>#N/A</v>
      </c>
      <c r="P58" t="e">
        <f ca="1" t="shared" si="18"/>
        <v>#N/A</v>
      </c>
      <c r="Q58" t="e">
        <f ca="1" t="shared" si="18"/>
        <v>#N/A</v>
      </c>
      <c r="R58" t="e">
        <f ca="1" t="shared" si="18"/>
        <v>#N/A</v>
      </c>
      <c r="S58" t="e">
        <f ca="1" t="shared" si="18"/>
        <v>#N/A</v>
      </c>
      <c r="T58" t="e">
        <f ca="1" t="shared" si="18"/>
        <v>#N/A</v>
      </c>
      <c r="U58" t="e">
        <f ca="1" t="shared" si="18"/>
        <v>#N/A</v>
      </c>
      <c r="V58" t="e">
        <f ca="1" t="shared" si="18"/>
        <v>#N/A</v>
      </c>
      <c r="W58" t="e">
        <f ca="1" t="shared" si="18"/>
        <v>#N/A</v>
      </c>
      <c r="X58" t="e">
        <f ca="1" t="shared" si="18"/>
        <v>#N/A</v>
      </c>
      <c r="Y58" t="e">
        <f ca="1" t="shared" si="18"/>
        <v>#N/A</v>
      </c>
      <c r="Z58" t="e">
        <f ca="1" t="shared" si="18"/>
        <v>#N/A</v>
      </c>
      <c r="AA58" t="e">
        <f ca="1" t="shared" si="18"/>
        <v>#N/A</v>
      </c>
      <c r="AB58" t="e">
        <f ca="1" t="shared" si="18"/>
        <v>#N/A</v>
      </c>
      <c r="AC58" t="e">
        <f ca="1" t="shared" si="18"/>
        <v>#N/A</v>
      </c>
      <c r="AD58" t="e">
        <f ca="1" t="shared" si="18"/>
        <v>#N/A</v>
      </c>
      <c r="AE58" t="e">
        <f ca="1" t="shared" si="18"/>
        <v>#N/A</v>
      </c>
      <c r="AF58" t="e">
        <f ca="1" t="shared" si="18"/>
        <v>#N/A</v>
      </c>
      <c r="AG58" t="e">
        <f ca="1" t="shared" si="18"/>
        <v>#N/A</v>
      </c>
      <c r="AH58" t="e">
        <f ca="1" t="shared" si="18"/>
        <v>#N/A</v>
      </c>
    </row>
    <row r="59" spans="4:34">
      <c r="D59" s="31" t="str">
        <f ca="1">TEXT(D58,"mmm yyyy")&amp;" - Top Band"</f>
        <v>Mar 2020 - Top Band</v>
      </c>
      <c r="E59">
        <f ca="1">E58+12.5</f>
        <v>13</v>
      </c>
      <c r="F59">
        <f ca="1" t="shared" ref="F59:AH59" si="19">F58+12.5</f>
        <v>13</v>
      </c>
      <c r="G59">
        <f ca="1" t="shared" si="19"/>
        <v>13</v>
      </c>
      <c r="H59">
        <f ca="1" t="shared" si="19"/>
        <v>13</v>
      </c>
      <c r="I59" t="e">
        <f ca="1" t="shared" si="19"/>
        <v>#N/A</v>
      </c>
      <c r="J59" t="e">
        <f ca="1" t="shared" si="19"/>
        <v>#N/A</v>
      </c>
      <c r="K59" t="e">
        <f ca="1" t="shared" si="19"/>
        <v>#N/A</v>
      </c>
      <c r="L59" t="e">
        <f ca="1" t="shared" si="19"/>
        <v>#N/A</v>
      </c>
      <c r="M59" t="e">
        <f ca="1" t="shared" si="19"/>
        <v>#N/A</v>
      </c>
      <c r="N59" t="e">
        <f ca="1" t="shared" si="19"/>
        <v>#N/A</v>
      </c>
      <c r="O59" t="e">
        <f ca="1" t="shared" si="19"/>
        <v>#N/A</v>
      </c>
      <c r="P59" t="e">
        <f ca="1" t="shared" si="19"/>
        <v>#N/A</v>
      </c>
      <c r="Q59" t="e">
        <f ca="1" t="shared" si="19"/>
        <v>#N/A</v>
      </c>
      <c r="R59" t="e">
        <f ca="1" t="shared" si="19"/>
        <v>#N/A</v>
      </c>
      <c r="S59" t="e">
        <f ca="1" t="shared" si="19"/>
        <v>#N/A</v>
      </c>
      <c r="T59" t="e">
        <f ca="1" t="shared" si="19"/>
        <v>#N/A</v>
      </c>
      <c r="U59" t="e">
        <f ca="1" t="shared" si="19"/>
        <v>#N/A</v>
      </c>
      <c r="V59" t="e">
        <f ca="1" t="shared" si="19"/>
        <v>#N/A</v>
      </c>
      <c r="W59" t="e">
        <f ca="1" t="shared" si="19"/>
        <v>#N/A</v>
      </c>
      <c r="X59" t="e">
        <f ca="1" t="shared" si="19"/>
        <v>#N/A</v>
      </c>
      <c r="Y59" t="e">
        <f ca="1" t="shared" si="19"/>
        <v>#N/A</v>
      </c>
      <c r="Z59" t="e">
        <f ca="1" t="shared" si="19"/>
        <v>#N/A</v>
      </c>
      <c r="AA59" t="e">
        <f ca="1" t="shared" si="19"/>
        <v>#N/A</v>
      </c>
      <c r="AB59" t="e">
        <f ca="1" t="shared" si="19"/>
        <v>#N/A</v>
      </c>
      <c r="AC59" t="e">
        <f ca="1" t="shared" si="19"/>
        <v>#N/A</v>
      </c>
      <c r="AD59" t="e">
        <f ca="1" t="shared" si="19"/>
        <v>#N/A</v>
      </c>
      <c r="AE59" t="e">
        <f ca="1" t="shared" si="19"/>
        <v>#N/A</v>
      </c>
      <c r="AF59" t="e">
        <f ca="1" t="shared" si="19"/>
        <v>#N/A</v>
      </c>
      <c r="AG59" t="e">
        <f ca="1" t="shared" si="19"/>
        <v>#N/A</v>
      </c>
      <c r="AH59" t="e">
        <f ca="1" t="shared" si="19"/>
        <v>#N/A</v>
      </c>
    </row>
    <row r="60" spans="4:4">
      <c r="D60" s="31"/>
    </row>
    <row r="61" spans="4:34">
      <c r="D61" s="31">
        <f ca="1">EOMONTH(D58,0)+1</f>
        <v>43922</v>
      </c>
      <c r="E61" t="e">
        <f ca="1">IF(MEDIAN($D61,E$55,EOMONTH($D61,0))=E$55,0.5,NA())</f>
        <v>#N/A</v>
      </c>
      <c r="F61" t="e">
        <f ca="1" t="shared" ref="F61:AH61" si="20">IF(MEDIAN($D61,F$55,EOMONTH($D61,0))=F$55,0.5,NA())</f>
        <v>#N/A</v>
      </c>
      <c r="G61" t="e">
        <f ca="1" t="shared" si="20"/>
        <v>#N/A</v>
      </c>
      <c r="H61" t="e">
        <f ca="1" t="shared" si="20"/>
        <v>#N/A</v>
      </c>
      <c r="I61">
        <f ca="1" t="shared" si="20"/>
        <v>0.5</v>
      </c>
      <c r="J61">
        <f ca="1" t="shared" si="20"/>
        <v>0.5</v>
      </c>
      <c r="K61">
        <f ca="1" t="shared" si="20"/>
        <v>0.5</v>
      </c>
      <c r="L61">
        <f ca="1" t="shared" si="20"/>
        <v>0.5</v>
      </c>
      <c r="M61">
        <f ca="1" t="shared" si="20"/>
        <v>0.5</v>
      </c>
      <c r="N61">
        <f ca="1" t="shared" si="20"/>
        <v>0.5</v>
      </c>
      <c r="O61">
        <f ca="1" t="shared" si="20"/>
        <v>0.5</v>
      </c>
      <c r="P61">
        <f ca="1" t="shared" si="20"/>
        <v>0.5</v>
      </c>
      <c r="Q61">
        <f ca="1" t="shared" si="20"/>
        <v>0.5</v>
      </c>
      <c r="R61">
        <f ca="1" t="shared" si="20"/>
        <v>0.5</v>
      </c>
      <c r="S61">
        <f ca="1" t="shared" si="20"/>
        <v>0.5</v>
      </c>
      <c r="T61">
        <f ca="1" t="shared" si="20"/>
        <v>0.5</v>
      </c>
      <c r="U61">
        <f ca="1" t="shared" si="20"/>
        <v>0.5</v>
      </c>
      <c r="V61">
        <f ca="1" t="shared" si="20"/>
        <v>0.5</v>
      </c>
      <c r="W61">
        <f ca="1" t="shared" si="20"/>
        <v>0.5</v>
      </c>
      <c r="X61">
        <f ca="1" t="shared" si="20"/>
        <v>0.5</v>
      </c>
      <c r="Y61">
        <f ca="1" t="shared" si="20"/>
        <v>0.5</v>
      </c>
      <c r="Z61">
        <f ca="1" t="shared" si="20"/>
        <v>0.5</v>
      </c>
      <c r="AA61">
        <f ca="1" t="shared" si="20"/>
        <v>0.5</v>
      </c>
      <c r="AB61">
        <f ca="1" t="shared" si="20"/>
        <v>0.5</v>
      </c>
      <c r="AC61">
        <f ca="1" t="shared" si="20"/>
        <v>0.5</v>
      </c>
      <c r="AD61">
        <f ca="1" t="shared" si="20"/>
        <v>0.5</v>
      </c>
      <c r="AE61">
        <f ca="1" t="shared" si="20"/>
        <v>0.5</v>
      </c>
      <c r="AF61">
        <f ca="1" t="shared" si="20"/>
        <v>0.5</v>
      </c>
      <c r="AG61">
        <f ca="1" t="shared" si="20"/>
        <v>0.5</v>
      </c>
      <c r="AH61">
        <f ca="1" t="shared" si="20"/>
        <v>0.5</v>
      </c>
    </row>
    <row r="62" spans="4:34">
      <c r="D62" s="31" t="str">
        <f ca="1">TEXT(D61,"mmm yyyy")&amp;" - Top Band"</f>
        <v>Apr 2020 - Top Band</v>
      </c>
      <c r="E62" t="e">
        <f ca="1">E61+12.5</f>
        <v>#N/A</v>
      </c>
      <c r="F62" t="e">
        <f ca="1" t="shared" ref="F62:AH62" si="21">F61+12.5</f>
        <v>#N/A</v>
      </c>
      <c r="G62" t="e">
        <f ca="1" t="shared" si="21"/>
        <v>#N/A</v>
      </c>
      <c r="H62" t="e">
        <f ca="1" t="shared" si="21"/>
        <v>#N/A</v>
      </c>
      <c r="I62">
        <f ca="1" t="shared" si="21"/>
        <v>13</v>
      </c>
      <c r="J62">
        <f ca="1" t="shared" si="21"/>
        <v>13</v>
      </c>
      <c r="K62">
        <f ca="1" t="shared" si="21"/>
        <v>13</v>
      </c>
      <c r="L62">
        <f ca="1" t="shared" si="21"/>
        <v>13</v>
      </c>
      <c r="M62">
        <f ca="1" t="shared" si="21"/>
        <v>13</v>
      </c>
      <c r="N62">
        <f ca="1" t="shared" si="21"/>
        <v>13</v>
      </c>
      <c r="O62">
        <f ca="1" t="shared" si="21"/>
        <v>13</v>
      </c>
      <c r="P62">
        <f ca="1" t="shared" si="21"/>
        <v>13</v>
      </c>
      <c r="Q62">
        <f ca="1" t="shared" si="21"/>
        <v>13</v>
      </c>
      <c r="R62">
        <f ca="1" t="shared" si="21"/>
        <v>13</v>
      </c>
      <c r="S62">
        <f ca="1" t="shared" si="21"/>
        <v>13</v>
      </c>
      <c r="T62">
        <f ca="1" t="shared" si="21"/>
        <v>13</v>
      </c>
      <c r="U62">
        <f ca="1" t="shared" si="21"/>
        <v>13</v>
      </c>
      <c r="V62">
        <f ca="1" t="shared" si="21"/>
        <v>13</v>
      </c>
      <c r="W62">
        <f ca="1" t="shared" si="21"/>
        <v>13</v>
      </c>
      <c r="X62">
        <f ca="1" t="shared" si="21"/>
        <v>13</v>
      </c>
      <c r="Y62">
        <f ca="1" t="shared" si="21"/>
        <v>13</v>
      </c>
      <c r="Z62">
        <f ca="1" t="shared" si="21"/>
        <v>13</v>
      </c>
      <c r="AA62">
        <f ca="1" t="shared" si="21"/>
        <v>13</v>
      </c>
      <c r="AB62">
        <f ca="1" t="shared" si="21"/>
        <v>13</v>
      </c>
      <c r="AC62">
        <f ca="1" t="shared" si="21"/>
        <v>13</v>
      </c>
      <c r="AD62">
        <f ca="1" t="shared" si="21"/>
        <v>13</v>
      </c>
      <c r="AE62">
        <f ca="1" t="shared" si="21"/>
        <v>13</v>
      </c>
      <c r="AF62">
        <f ca="1" t="shared" si="21"/>
        <v>13</v>
      </c>
      <c r="AG62">
        <f ca="1" t="shared" si="21"/>
        <v>13</v>
      </c>
      <c r="AH62">
        <f ca="1" t="shared" si="21"/>
        <v>13</v>
      </c>
    </row>
    <row r="63" spans="4:4">
      <c r="D63" s="31"/>
    </row>
    <row r="65" spans="4:34">
      <c r="D65" s="31">
        <f ca="1">D58+1</f>
        <v>43892</v>
      </c>
      <c r="E65" t="e">
        <f ca="1">IF(MEDIAN($D65,E$55)=E$55,0.5,NA())</f>
        <v>#N/A</v>
      </c>
      <c r="F65" t="e">
        <f ca="1" t="shared" ref="F65:AH66" si="22">IF(MEDIAN($D65,F$55)=F$55,0.5,NA())</f>
        <v>#N/A</v>
      </c>
      <c r="G65" t="e">
        <f ca="1" t="shared" si="22"/>
        <v>#N/A</v>
      </c>
      <c r="H65" t="e">
        <f ca="1" t="shared" si="22"/>
        <v>#N/A</v>
      </c>
      <c r="I65" t="e">
        <f ca="1" t="shared" si="22"/>
        <v>#N/A</v>
      </c>
      <c r="J65" t="e">
        <f ca="1" t="shared" si="22"/>
        <v>#N/A</v>
      </c>
      <c r="K65" t="e">
        <f ca="1" t="shared" si="22"/>
        <v>#N/A</v>
      </c>
      <c r="L65" t="e">
        <f ca="1" t="shared" si="22"/>
        <v>#N/A</v>
      </c>
      <c r="M65" t="e">
        <f ca="1" t="shared" si="22"/>
        <v>#N/A</v>
      </c>
      <c r="N65" t="e">
        <f ca="1" t="shared" si="22"/>
        <v>#N/A</v>
      </c>
      <c r="O65" t="e">
        <f ca="1" t="shared" si="22"/>
        <v>#N/A</v>
      </c>
      <c r="P65" t="e">
        <f ca="1" t="shared" si="22"/>
        <v>#N/A</v>
      </c>
      <c r="Q65" t="e">
        <f ca="1" t="shared" si="22"/>
        <v>#N/A</v>
      </c>
      <c r="R65" t="e">
        <f ca="1" t="shared" si="22"/>
        <v>#N/A</v>
      </c>
      <c r="S65" t="e">
        <f ca="1" t="shared" si="22"/>
        <v>#N/A</v>
      </c>
      <c r="T65" t="e">
        <f ca="1" t="shared" si="22"/>
        <v>#N/A</v>
      </c>
      <c r="U65" t="e">
        <f ca="1" t="shared" si="22"/>
        <v>#N/A</v>
      </c>
      <c r="V65" t="e">
        <f ca="1" t="shared" si="22"/>
        <v>#N/A</v>
      </c>
      <c r="W65" t="e">
        <f ca="1" t="shared" si="22"/>
        <v>#N/A</v>
      </c>
      <c r="X65" t="e">
        <f ca="1" t="shared" si="22"/>
        <v>#N/A</v>
      </c>
      <c r="Y65" t="e">
        <f ca="1" t="shared" si="22"/>
        <v>#N/A</v>
      </c>
      <c r="Z65" t="e">
        <f ca="1" t="shared" si="22"/>
        <v>#N/A</v>
      </c>
      <c r="AA65" t="e">
        <f ca="1" t="shared" si="22"/>
        <v>#N/A</v>
      </c>
      <c r="AB65" t="e">
        <f ca="1" t="shared" si="22"/>
        <v>#N/A</v>
      </c>
      <c r="AC65" t="e">
        <f ca="1" t="shared" si="22"/>
        <v>#N/A</v>
      </c>
      <c r="AD65" t="e">
        <f ca="1" t="shared" si="22"/>
        <v>#N/A</v>
      </c>
      <c r="AE65" t="e">
        <f ca="1" t="shared" si="22"/>
        <v>#N/A</v>
      </c>
      <c r="AF65" t="e">
        <f ca="1" t="shared" si="22"/>
        <v>#N/A</v>
      </c>
      <c r="AG65" t="e">
        <f ca="1" t="shared" si="22"/>
        <v>#N/A</v>
      </c>
      <c r="AH65" t="e">
        <f ca="1" t="shared" si="22"/>
        <v>#N/A</v>
      </c>
    </row>
    <row r="66" spans="4:34">
      <c r="D66" s="31">
        <f ca="1">D61+1</f>
        <v>43923</v>
      </c>
      <c r="E66" t="e">
        <f ca="1">IF(MEDIAN($D66,E$55)=E$55,0.5,NA())</f>
        <v>#N/A</v>
      </c>
      <c r="F66" t="e">
        <f ca="1" t="shared" si="22"/>
        <v>#N/A</v>
      </c>
      <c r="G66" t="e">
        <f ca="1" t="shared" si="22"/>
        <v>#N/A</v>
      </c>
      <c r="H66" t="e">
        <f ca="1" t="shared" si="22"/>
        <v>#N/A</v>
      </c>
      <c r="I66" t="e">
        <f ca="1" t="shared" si="22"/>
        <v>#N/A</v>
      </c>
      <c r="J66">
        <f ca="1" t="shared" si="22"/>
        <v>0.5</v>
      </c>
      <c r="K66" t="e">
        <f ca="1" t="shared" si="22"/>
        <v>#N/A</v>
      </c>
      <c r="L66" t="e">
        <f ca="1" t="shared" si="22"/>
        <v>#N/A</v>
      </c>
      <c r="M66" t="e">
        <f ca="1" t="shared" si="22"/>
        <v>#N/A</v>
      </c>
      <c r="N66" t="e">
        <f ca="1" t="shared" si="22"/>
        <v>#N/A</v>
      </c>
      <c r="O66" t="e">
        <f ca="1" t="shared" si="22"/>
        <v>#N/A</v>
      </c>
      <c r="P66" t="e">
        <f ca="1" t="shared" si="22"/>
        <v>#N/A</v>
      </c>
      <c r="Q66" t="e">
        <f ca="1" t="shared" si="22"/>
        <v>#N/A</v>
      </c>
      <c r="R66" t="e">
        <f ca="1" t="shared" si="22"/>
        <v>#N/A</v>
      </c>
      <c r="S66" t="e">
        <f ca="1" t="shared" si="22"/>
        <v>#N/A</v>
      </c>
      <c r="T66" t="e">
        <f ca="1" t="shared" si="22"/>
        <v>#N/A</v>
      </c>
      <c r="U66" t="e">
        <f ca="1" t="shared" si="22"/>
        <v>#N/A</v>
      </c>
      <c r="V66" t="e">
        <f ca="1" t="shared" si="22"/>
        <v>#N/A</v>
      </c>
      <c r="W66" t="e">
        <f ca="1" t="shared" si="22"/>
        <v>#N/A</v>
      </c>
      <c r="X66" t="e">
        <f ca="1" t="shared" si="22"/>
        <v>#N/A</v>
      </c>
      <c r="Y66" t="e">
        <f ca="1" t="shared" si="22"/>
        <v>#N/A</v>
      </c>
      <c r="Z66" t="e">
        <f ca="1" t="shared" si="22"/>
        <v>#N/A</v>
      </c>
      <c r="AA66" t="e">
        <f ca="1" t="shared" si="22"/>
        <v>#N/A</v>
      </c>
      <c r="AB66" t="e">
        <f ca="1" t="shared" si="22"/>
        <v>#N/A</v>
      </c>
      <c r="AC66" t="e">
        <f ca="1" t="shared" si="22"/>
        <v>#N/A</v>
      </c>
      <c r="AD66" t="e">
        <f ca="1" t="shared" si="22"/>
        <v>#N/A</v>
      </c>
      <c r="AE66" t="e">
        <f ca="1" t="shared" si="22"/>
        <v>#N/A</v>
      </c>
      <c r="AF66" t="e">
        <f ca="1" t="shared" si="22"/>
        <v>#N/A</v>
      </c>
      <c r="AG66" t="e">
        <f ca="1" t="shared" si="22"/>
        <v>#N/A</v>
      </c>
      <c r="AH66" t="e">
        <f ca="1" t="shared" si="22"/>
        <v>#N/A</v>
      </c>
    </row>
    <row r="69" spans="5:34">
      <c r="E69">
        <v>2.3</v>
      </c>
      <c r="F69">
        <f>E69</f>
        <v>2.3</v>
      </c>
      <c r="G69">
        <f t="shared" ref="G69:AH71" si="23">F69</f>
        <v>2.3</v>
      </c>
      <c r="H69">
        <f t="shared" si="23"/>
        <v>2.3</v>
      </c>
      <c r="I69">
        <f t="shared" si="23"/>
        <v>2.3</v>
      </c>
      <c r="J69">
        <f t="shared" si="23"/>
        <v>2.3</v>
      </c>
      <c r="K69">
        <f t="shared" si="23"/>
        <v>2.3</v>
      </c>
      <c r="L69">
        <f t="shared" si="23"/>
        <v>2.3</v>
      </c>
      <c r="M69">
        <f t="shared" si="23"/>
        <v>2.3</v>
      </c>
      <c r="N69">
        <f t="shared" si="23"/>
        <v>2.3</v>
      </c>
      <c r="O69">
        <f t="shared" si="23"/>
        <v>2.3</v>
      </c>
      <c r="P69">
        <f t="shared" si="23"/>
        <v>2.3</v>
      </c>
      <c r="Q69">
        <f t="shared" si="23"/>
        <v>2.3</v>
      </c>
      <c r="R69">
        <f t="shared" si="23"/>
        <v>2.3</v>
      </c>
      <c r="S69">
        <f t="shared" si="23"/>
        <v>2.3</v>
      </c>
      <c r="T69">
        <f t="shared" si="23"/>
        <v>2.3</v>
      </c>
      <c r="U69">
        <f t="shared" si="23"/>
        <v>2.3</v>
      </c>
      <c r="V69">
        <f t="shared" si="23"/>
        <v>2.3</v>
      </c>
      <c r="W69">
        <f t="shared" si="23"/>
        <v>2.3</v>
      </c>
      <c r="X69">
        <f t="shared" si="23"/>
        <v>2.3</v>
      </c>
      <c r="Y69">
        <f t="shared" si="23"/>
        <v>2.3</v>
      </c>
      <c r="Z69">
        <f t="shared" si="23"/>
        <v>2.3</v>
      </c>
      <c r="AA69">
        <f t="shared" si="23"/>
        <v>2.3</v>
      </c>
      <c r="AB69">
        <f t="shared" si="23"/>
        <v>2.3</v>
      </c>
      <c r="AC69">
        <f t="shared" si="23"/>
        <v>2.3</v>
      </c>
      <c r="AD69">
        <f t="shared" si="23"/>
        <v>2.3</v>
      </c>
      <c r="AE69">
        <f t="shared" si="23"/>
        <v>2.3</v>
      </c>
      <c r="AF69">
        <f t="shared" si="23"/>
        <v>2.3</v>
      </c>
      <c r="AG69">
        <f t="shared" si="23"/>
        <v>2.3</v>
      </c>
      <c r="AH69">
        <f t="shared" si="23"/>
        <v>2.3</v>
      </c>
    </row>
    <row r="70" spans="4:34">
      <c r="D70">
        <v>3</v>
      </c>
      <c r="E70" t="str">
        <f ca="1">LEFT(UPPER(TEXT(E55,"ddd")),$D70)</f>
        <v>SAT</v>
      </c>
      <c r="F70" t="str">
        <f ca="1" t="shared" ref="F70:AH70" si="24">LEFT(UPPER(TEXT(F55,"ddd")),$D70)</f>
        <v>SUN</v>
      </c>
      <c r="G70" t="str">
        <f ca="1" t="shared" si="24"/>
        <v>MON</v>
      </c>
      <c r="H70" t="str">
        <f ca="1" t="shared" si="24"/>
        <v>TUE</v>
      </c>
      <c r="I70" t="str">
        <f ca="1" t="shared" si="24"/>
        <v>WED</v>
      </c>
      <c r="J70" t="str">
        <f ca="1" t="shared" si="24"/>
        <v>THU</v>
      </c>
      <c r="K70" t="str">
        <f ca="1" t="shared" si="24"/>
        <v>FRI</v>
      </c>
      <c r="L70" t="str">
        <f ca="1" t="shared" si="24"/>
        <v>SAT</v>
      </c>
      <c r="M70" t="str">
        <f ca="1" t="shared" si="24"/>
        <v>SUN</v>
      </c>
      <c r="N70" t="str">
        <f ca="1" t="shared" si="24"/>
        <v>MON</v>
      </c>
      <c r="O70" t="str">
        <f ca="1" t="shared" si="24"/>
        <v>TUE</v>
      </c>
      <c r="P70" t="str">
        <f ca="1" t="shared" si="24"/>
        <v>WED</v>
      </c>
      <c r="Q70" t="str">
        <f ca="1" t="shared" si="24"/>
        <v>THU</v>
      </c>
      <c r="R70" t="str">
        <f ca="1" t="shared" si="24"/>
        <v>FRI</v>
      </c>
      <c r="S70" t="str">
        <f ca="1" t="shared" si="24"/>
        <v>SAT</v>
      </c>
      <c r="T70" t="str">
        <f ca="1" t="shared" si="24"/>
        <v>SUN</v>
      </c>
      <c r="U70" t="str">
        <f ca="1" t="shared" si="24"/>
        <v>MON</v>
      </c>
      <c r="V70" t="str">
        <f ca="1" t="shared" si="24"/>
        <v>TUE</v>
      </c>
      <c r="W70" t="str">
        <f ca="1" t="shared" si="24"/>
        <v>WED</v>
      </c>
      <c r="X70" t="str">
        <f ca="1" t="shared" si="24"/>
        <v>THU</v>
      </c>
      <c r="Y70" t="str">
        <f ca="1" t="shared" si="24"/>
        <v>FRI</v>
      </c>
      <c r="Z70" t="str">
        <f ca="1" t="shared" si="24"/>
        <v>SAT</v>
      </c>
      <c r="AA70" t="str">
        <f ca="1" t="shared" si="24"/>
        <v>SUN</v>
      </c>
      <c r="AB70" t="str">
        <f ca="1" t="shared" si="24"/>
        <v>MON</v>
      </c>
      <c r="AC70" t="str">
        <f ca="1" t="shared" si="24"/>
        <v>TUE</v>
      </c>
      <c r="AD70" t="str">
        <f ca="1" t="shared" si="24"/>
        <v>WED</v>
      </c>
      <c r="AE70" t="str">
        <f ca="1" t="shared" si="24"/>
        <v>THU</v>
      </c>
      <c r="AF70" t="str">
        <f ca="1" t="shared" si="24"/>
        <v>FRI</v>
      </c>
      <c r="AG70" t="str">
        <f ca="1" t="shared" si="24"/>
        <v>SAT</v>
      </c>
      <c r="AH70" t="str">
        <f ca="1" t="shared" si="24"/>
        <v>SUN</v>
      </c>
    </row>
    <row r="71" spans="5:34">
      <c r="E71">
        <v>1.3</v>
      </c>
      <c r="F71">
        <f>E71</f>
        <v>1.3</v>
      </c>
      <c r="G71">
        <f t="shared" si="23"/>
        <v>1.3</v>
      </c>
      <c r="H71">
        <f t="shared" si="23"/>
        <v>1.3</v>
      </c>
      <c r="I71">
        <f t="shared" si="23"/>
        <v>1.3</v>
      </c>
      <c r="J71">
        <f t="shared" si="23"/>
        <v>1.3</v>
      </c>
      <c r="K71">
        <f t="shared" si="23"/>
        <v>1.3</v>
      </c>
      <c r="L71">
        <f t="shared" si="23"/>
        <v>1.3</v>
      </c>
      <c r="M71">
        <f t="shared" si="23"/>
        <v>1.3</v>
      </c>
      <c r="N71">
        <f t="shared" si="23"/>
        <v>1.3</v>
      </c>
      <c r="O71">
        <f t="shared" si="23"/>
        <v>1.3</v>
      </c>
      <c r="P71">
        <f t="shared" si="23"/>
        <v>1.3</v>
      </c>
      <c r="Q71">
        <f t="shared" si="23"/>
        <v>1.3</v>
      </c>
      <c r="R71">
        <f t="shared" si="23"/>
        <v>1.3</v>
      </c>
      <c r="S71">
        <f t="shared" si="23"/>
        <v>1.3</v>
      </c>
      <c r="T71">
        <f t="shared" si="23"/>
        <v>1.3</v>
      </c>
      <c r="U71">
        <f t="shared" si="23"/>
        <v>1.3</v>
      </c>
      <c r="V71">
        <f t="shared" si="23"/>
        <v>1.3</v>
      </c>
      <c r="W71">
        <f t="shared" si="23"/>
        <v>1.3</v>
      </c>
      <c r="X71">
        <f t="shared" si="23"/>
        <v>1.3</v>
      </c>
      <c r="Y71">
        <f t="shared" si="23"/>
        <v>1.3</v>
      </c>
      <c r="Z71">
        <f t="shared" si="23"/>
        <v>1.3</v>
      </c>
      <c r="AA71">
        <f t="shared" si="23"/>
        <v>1.3</v>
      </c>
      <c r="AB71">
        <f t="shared" si="23"/>
        <v>1.3</v>
      </c>
      <c r="AC71">
        <f t="shared" si="23"/>
        <v>1.3</v>
      </c>
      <c r="AD71">
        <f t="shared" si="23"/>
        <v>1.3</v>
      </c>
      <c r="AE71">
        <f t="shared" si="23"/>
        <v>1.3</v>
      </c>
      <c r="AF71">
        <f t="shared" si="23"/>
        <v>1.3</v>
      </c>
      <c r="AG71">
        <f t="shared" si="23"/>
        <v>1.3</v>
      </c>
      <c r="AH71">
        <f t="shared" si="23"/>
        <v>1.3</v>
      </c>
    </row>
    <row r="72" spans="5:34">
      <c r="E72" t="str">
        <f ca="1">TEXT(E55,"dd")</f>
        <v>28</v>
      </c>
      <c r="F72" t="str">
        <f ca="1" t="shared" ref="F72:AH72" si="25">TEXT(F55,"dd")</f>
        <v>29</v>
      </c>
      <c r="G72" t="str">
        <f ca="1" t="shared" si="25"/>
        <v>30</v>
      </c>
      <c r="H72" t="str">
        <f ca="1" t="shared" si="25"/>
        <v>31</v>
      </c>
      <c r="I72" t="str">
        <f ca="1" t="shared" si="25"/>
        <v>01</v>
      </c>
      <c r="J72" t="str">
        <f ca="1" t="shared" si="25"/>
        <v>02</v>
      </c>
      <c r="K72" t="str">
        <f ca="1" t="shared" si="25"/>
        <v>03</v>
      </c>
      <c r="L72" t="str">
        <f ca="1" t="shared" si="25"/>
        <v>04</v>
      </c>
      <c r="M72" t="str">
        <f ca="1" t="shared" si="25"/>
        <v>05</v>
      </c>
      <c r="N72" t="str">
        <f ca="1" t="shared" si="25"/>
        <v>06</v>
      </c>
      <c r="O72" t="str">
        <f ca="1" t="shared" si="25"/>
        <v>07</v>
      </c>
      <c r="P72" t="str">
        <f ca="1" t="shared" si="25"/>
        <v>08</v>
      </c>
      <c r="Q72" t="str">
        <f ca="1" t="shared" si="25"/>
        <v>09</v>
      </c>
      <c r="R72" t="str">
        <f ca="1" t="shared" si="25"/>
        <v>10</v>
      </c>
      <c r="S72" t="str">
        <f ca="1" t="shared" si="25"/>
        <v>11</v>
      </c>
      <c r="T72" t="str">
        <f ca="1" t="shared" si="25"/>
        <v>12</v>
      </c>
      <c r="U72" t="str">
        <f ca="1" t="shared" si="25"/>
        <v>13</v>
      </c>
      <c r="V72" t="str">
        <f ca="1" t="shared" si="25"/>
        <v>14</v>
      </c>
      <c r="W72" t="str">
        <f ca="1" t="shared" si="25"/>
        <v>15</v>
      </c>
      <c r="X72" t="str">
        <f ca="1" t="shared" si="25"/>
        <v>16</v>
      </c>
      <c r="Y72" t="str">
        <f ca="1" t="shared" si="25"/>
        <v>17</v>
      </c>
      <c r="Z72" t="str">
        <f ca="1" t="shared" si="25"/>
        <v>18</v>
      </c>
      <c r="AA72" t="str">
        <f ca="1" t="shared" si="25"/>
        <v>19</v>
      </c>
      <c r="AB72" t="str">
        <f ca="1" t="shared" si="25"/>
        <v>20</v>
      </c>
      <c r="AC72" t="str">
        <f ca="1" t="shared" si="25"/>
        <v>21</v>
      </c>
      <c r="AD72" t="str">
        <f ca="1" t="shared" si="25"/>
        <v>22</v>
      </c>
      <c r="AE72" t="str">
        <f ca="1" t="shared" si="25"/>
        <v>23</v>
      </c>
      <c r="AF72" t="str">
        <f ca="1" t="shared" si="25"/>
        <v>24</v>
      </c>
      <c r="AG72" t="str">
        <f ca="1" t="shared" si="25"/>
        <v>25</v>
      </c>
      <c r="AH72" t="str">
        <f ca="1" t="shared" si="25"/>
        <v>26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28"/>
  <sheetViews>
    <sheetView showGridLines="0" workbookViewId="0">
      <selection activeCell="E31" sqref="E31"/>
    </sheetView>
  </sheetViews>
  <sheetFormatPr defaultColWidth="9" defaultRowHeight="12.75" outlineLevelCol="6"/>
  <cols>
    <col min="1" max="1" width="23.3333333333333" customWidth="1"/>
    <col min="2" max="2" width="26.2190476190476" customWidth="1"/>
    <col min="3" max="3" width="25.6666666666667" customWidth="1"/>
    <col min="4" max="4" width="25.4380952380952" customWidth="1"/>
    <col min="5" max="5" width="23.3333333333333" customWidth="1"/>
    <col min="6" max="6" width="21.3333333333333" customWidth="1"/>
    <col min="7" max="7" width="21.2190476190476" customWidth="1"/>
  </cols>
  <sheetData>
    <row r="1" ht="30.75" spans="1:7">
      <c r="A1" s="1" t="s">
        <v>40</v>
      </c>
      <c r="B1" s="2"/>
      <c r="C1" s="2"/>
      <c r="D1" s="2"/>
      <c r="E1" s="2"/>
      <c r="F1" s="2"/>
      <c r="G1" s="3"/>
    </row>
    <row r="2" spans="1:7">
      <c r="A2" s="4"/>
      <c r="B2" s="5" t="s">
        <v>41</v>
      </c>
      <c r="C2" s="6"/>
      <c r="D2" s="6"/>
      <c r="E2" s="5" t="s">
        <v>42</v>
      </c>
      <c r="F2" s="7"/>
      <c r="G2" s="6"/>
    </row>
    <row r="3" spans="1:7">
      <c r="A3" s="4"/>
      <c r="B3" s="5" t="s">
        <v>43</v>
      </c>
      <c r="C3" s="6"/>
      <c r="D3" s="6"/>
      <c r="E3" s="5" t="s">
        <v>44</v>
      </c>
      <c r="F3" s="6"/>
      <c r="G3" s="6"/>
    </row>
    <row r="4" spans="1:7">
      <c r="A4" s="4"/>
      <c r="B4" s="5" t="s">
        <v>45</v>
      </c>
      <c r="C4" s="6"/>
      <c r="D4" s="6"/>
      <c r="E4" s="4"/>
      <c r="F4" s="4"/>
      <c r="G4" s="4"/>
    </row>
    <row r="5" ht="14.25" spans="1:7">
      <c r="A5" s="2"/>
      <c r="B5" s="2"/>
      <c r="C5" s="2"/>
      <c r="D5" s="2"/>
      <c r="E5" s="2"/>
      <c r="F5" s="2"/>
      <c r="G5" s="2"/>
    </row>
    <row r="6" spans="1:7">
      <c r="A6" s="8" t="s">
        <v>46</v>
      </c>
      <c r="B6" s="9" t="s">
        <v>47</v>
      </c>
      <c r="C6" s="10" t="s">
        <v>48</v>
      </c>
      <c r="D6" s="9" t="s">
        <v>49</v>
      </c>
      <c r="E6" s="10" t="s">
        <v>50</v>
      </c>
      <c r="F6" s="10" t="s">
        <v>51</v>
      </c>
      <c r="G6" s="11" t="s">
        <v>52</v>
      </c>
    </row>
    <row r="7" spans="1:7">
      <c r="A7" s="12"/>
      <c r="B7" s="13"/>
      <c r="C7" s="14"/>
      <c r="D7" s="15"/>
      <c r="E7" s="14"/>
      <c r="F7" s="16"/>
      <c r="G7" s="17"/>
    </row>
    <row r="8" spans="1:7">
      <c r="A8" s="12"/>
      <c r="B8" s="15"/>
      <c r="C8" s="14"/>
      <c r="D8" s="15"/>
      <c r="E8" s="14"/>
      <c r="F8" s="16"/>
      <c r="G8" s="17"/>
    </row>
    <row r="9" spans="1:7">
      <c r="A9" s="12"/>
      <c r="B9" s="15"/>
      <c r="C9" s="14"/>
      <c r="D9" s="15"/>
      <c r="E9" s="14"/>
      <c r="F9" s="16"/>
      <c r="G9" s="17"/>
    </row>
    <row r="10" spans="1:7">
      <c r="A10" s="12"/>
      <c r="B10" s="13"/>
      <c r="C10" s="14"/>
      <c r="D10" s="15"/>
      <c r="E10" s="14"/>
      <c r="F10" s="18"/>
      <c r="G10" s="17"/>
    </row>
    <row r="11" spans="1:7">
      <c r="A11" s="12"/>
      <c r="B11" s="13"/>
      <c r="C11" s="14"/>
      <c r="D11" s="15"/>
      <c r="E11" s="14"/>
      <c r="F11" s="16"/>
      <c r="G11" s="17"/>
    </row>
    <row r="12" spans="1:7">
      <c r="A12" s="12"/>
      <c r="B12" s="19"/>
      <c r="C12" s="14"/>
      <c r="D12" s="15"/>
      <c r="E12" s="14"/>
      <c r="F12" s="14"/>
      <c r="G12" s="17"/>
    </row>
    <row r="13" spans="1:7">
      <c r="A13" s="12"/>
      <c r="B13" s="20"/>
      <c r="C13" s="14"/>
      <c r="D13" s="15"/>
      <c r="E13" s="14"/>
      <c r="F13" s="16"/>
      <c r="G13" s="17"/>
    </row>
    <row r="14" spans="1:7">
      <c r="A14" s="12"/>
      <c r="B14" s="21"/>
      <c r="C14" s="14"/>
      <c r="D14" s="15"/>
      <c r="E14" s="14"/>
      <c r="F14" s="14"/>
      <c r="G14" s="17"/>
    </row>
    <row r="15" spans="1:7">
      <c r="A15" s="12"/>
      <c r="B15" s="20"/>
      <c r="C15" s="14"/>
      <c r="D15" s="15"/>
      <c r="E15" s="14"/>
      <c r="F15" s="16"/>
      <c r="G15" s="17"/>
    </row>
    <row r="16" spans="1:7">
      <c r="A16" s="22"/>
      <c r="B16" s="23"/>
      <c r="C16" s="24"/>
      <c r="D16" s="25"/>
      <c r="E16" s="24"/>
      <c r="F16" s="24"/>
      <c r="G16" s="26"/>
    </row>
    <row r="17" spans="1:7">
      <c r="A17" s="12"/>
      <c r="B17" s="13"/>
      <c r="C17" s="14"/>
      <c r="D17" s="15"/>
      <c r="E17" s="14"/>
      <c r="F17" s="14"/>
      <c r="G17" s="15"/>
    </row>
    <row r="18" spans="1:7">
      <c r="A18" s="12"/>
      <c r="B18" s="15"/>
      <c r="C18" s="14"/>
      <c r="D18" s="15"/>
      <c r="E18" s="14"/>
      <c r="F18" s="14"/>
      <c r="G18" s="15"/>
    </row>
    <row r="19" spans="1:7">
      <c r="A19" s="12"/>
      <c r="B19" s="15"/>
      <c r="C19" s="14"/>
      <c r="D19" s="15"/>
      <c r="E19" s="14"/>
      <c r="F19" s="14"/>
      <c r="G19" s="15"/>
    </row>
    <row r="20" spans="1:7">
      <c r="A20" s="12"/>
      <c r="B20" s="15"/>
      <c r="C20" s="14"/>
      <c r="D20" s="15"/>
      <c r="E20" s="14"/>
      <c r="F20" s="14"/>
      <c r="G20" s="15"/>
    </row>
    <row r="21" spans="1:7">
      <c r="A21" s="12"/>
      <c r="B21" s="15"/>
      <c r="C21" s="14"/>
      <c r="D21" s="15"/>
      <c r="E21" s="14"/>
      <c r="F21" s="14"/>
      <c r="G21" s="15"/>
    </row>
    <row r="22" spans="1:7">
      <c r="A22" s="22"/>
      <c r="B22" s="25"/>
      <c r="C22" s="24"/>
      <c r="D22" s="25"/>
      <c r="E22" s="24"/>
      <c r="F22" s="24"/>
      <c r="G22" s="25"/>
    </row>
    <row r="23" spans="1:7">
      <c r="A23" s="12"/>
      <c r="B23" s="27"/>
      <c r="C23" s="14"/>
      <c r="D23" s="27"/>
      <c r="E23" s="14"/>
      <c r="F23" s="14"/>
      <c r="G23" s="27"/>
    </row>
    <row r="24" spans="1:7">
      <c r="A24" s="12"/>
      <c r="B24" s="27"/>
      <c r="C24" s="14"/>
      <c r="D24" s="27"/>
      <c r="E24" s="14"/>
      <c r="F24" s="14"/>
      <c r="G24" s="27"/>
    </row>
    <row r="25" spans="1:7">
      <c r="A25" s="12"/>
      <c r="B25" s="27"/>
      <c r="C25" s="14"/>
      <c r="D25" s="27"/>
      <c r="E25" s="14"/>
      <c r="F25" s="14"/>
      <c r="G25" s="27"/>
    </row>
    <row r="26" spans="1:7">
      <c r="A26" s="12"/>
      <c r="B26" s="27"/>
      <c r="C26" s="14"/>
      <c r="D26" s="27"/>
      <c r="E26" s="14"/>
      <c r="F26" s="14"/>
      <c r="G26" s="27"/>
    </row>
    <row r="27" spans="1:7">
      <c r="A27" s="12"/>
      <c r="B27" s="27"/>
      <c r="C27" s="14"/>
      <c r="D27" s="27"/>
      <c r="E27" s="14"/>
      <c r="F27" s="14"/>
      <c r="G27" s="27"/>
    </row>
    <row r="28" spans="1:7">
      <c r="A28" s="28" t="s">
        <v>53</v>
      </c>
      <c r="B28" s="28"/>
      <c r="C28" s="28"/>
      <c r="D28" s="28"/>
      <c r="E28" s="28"/>
      <c r="F28" s="28"/>
      <c r="G28" s="28"/>
    </row>
  </sheetData>
  <mergeCells count="5">
    <mergeCell ref="C2:D2"/>
    <mergeCell ref="F2:G2"/>
    <mergeCell ref="C3:D3"/>
    <mergeCell ref="F3:G3"/>
    <mergeCell ref="C4:D4"/>
  </mergeCells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D552CE-B979-4BDB-9FB1-264C1B806D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HyperlinkBase>http://www.mypmllc.com/project-management-resources/free-project-management-templates/</HyperlinkBas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Project Timeline</vt:lpstr>
      <vt:lpstr>calcs</vt:lpstr>
      <vt:lpstr>Resource Requirements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Schedule Template in Excel Format</dc:title>
  <dc:subject>Project Schedule Template</dc:subject>
  <cp:keywords>Project Schedule Template</cp:keywords>
  <cp:lastModifiedBy>DINDA</cp:lastModifiedBy>
  <dcterms:created xsi:type="dcterms:W3CDTF">2014-08-15T16:47:00Z</dcterms:created>
  <dcterms:modified xsi:type="dcterms:W3CDTF">2020-03-28T07:23:59Z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TC029300439991</vt:lpwstr>
  </property>
  <property fmtid="{D5CDD505-2E9C-101B-9397-08002B2CF9AE}" pid="3" name="KSOProductBuildVer">
    <vt:lpwstr>1033-11.2.0.9232</vt:lpwstr>
  </property>
</Properties>
</file>