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Master Production Scheduling" sheetId="1" r:id="rId1"/>
    <sheet name="Bill of Materials" sheetId="2" r:id="rId2"/>
    <sheet name="MRP and Inventory Policy" sheetId="3" r:id="rId3"/>
    <sheet name="MRP and Inventory Policy (2)-JJ" sheetId="4" r:id="rId4"/>
  </sheets>
  <calcPr calcId="144525"/>
</workbook>
</file>

<file path=xl/sharedStrings.xml><?xml version="1.0" encoding="utf-8"?>
<sst xmlns="http://schemas.openxmlformats.org/spreadsheetml/2006/main" count="135" uniqueCount="59">
  <si>
    <t>Master Production Scheduling</t>
  </si>
  <si>
    <t>Week</t>
  </si>
  <si>
    <t>Forecast</t>
  </si>
  <si>
    <t>Booked Orders</t>
  </si>
  <si>
    <t xml:space="preserve">Projected On-Hand </t>
  </si>
  <si>
    <t>MPS Replenishment</t>
  </si>
  <si>
    <t xml:space="preserve">Avaiable to Promise </t>
  </si>
  <si>
    <t>The master scheduler can agree to accept the order of 150 units of 50-watt amplifiers to be shipped in week 10. It is possible for the scheduler to promise up to 275 (30+ 115+ 80+ 50) 50-watt bulbs in week 10. Since the order is for less than 275, it will be possbile for the company to accept the order without changing the MPS replemishments</t>
  </si>
  <si>
    <t>Indented Bill of Materials for a Square Dinnette Table</t>
  </si>
  <si>
    <t>Component</t>
  </si>
  <si>
    <t>Component Codes</t>
  </si>
  <si>
    <t>Quantity</t>
  </si>
  <si>
    <t>Level</t>
  </si>
  <si>
    <t>Sqare Dinette Table</t>
  </si>
  <si>
    <t>SDT</t>
  </si>
  <si>
    <t>Table-Top Assmbly</t>
  </si>
  <si>
    <t>TTA</t>
  </si>
  <si>
    <t>Plywood Top</t>
  </si>
  <si>
    <t>PWT</t>
  </si>
  <si>
    <t>Formica Top Assembly</t>
  </si>
  <si>
    <t>FTA</t>
  </si>
  <si>
    <t xml:space="preserve">Formica Top </t>
  </si>
  <si>
    <t>FMT</t>
  </si>
  <si>
    <t>Formica Skirts</t>
  </si>
  <si>
    <t>FMS</t>
  </si>
  <si>
    <t>Metal Screws</t>
  </si>
  <si>
    <t>MTS</t>
  </si>
  <si>
    <t>Glue</t>
  </si>
  <si>
    <t>GLU</t>
  </si>
  <si>
    <t>Metal Leg Assemblies</t>
  </si>
  <si>
    <t>MLA</t>
  </si>
  <si>
    <t>Tube Leg</t>
  </si>
  <si>
    <t>TBL</t>
  </si>
  <si>
    <t>Metal Foot</t>
  </si>
  <si>
    <t>MTF</t>
  </si>
  <si>
    <t>Metal Screw</t>
  </si>
  <si>
    <t>Metal Brackets</t>
  </si>
  <si>
    <t>MTB</t>
  </si>
  <si>
    <t>MRP and Inventory Policy</t>
  </si>
  <si>
    <t>Partial MRP Record for Part A</t>
  </si>
  <si>
    <t>MPS replenishment</t>
  </si>
  <si>
    <t>MPS order release</t>
  </si>
  <si>
    <t>MRP Record for Part F</t>
  </si>
  <si>
    <t>Gross Requirements</t>
  </si>
  <si>
    <t>Scheduled Receipts</t>
  </si>
  <si>
    <t>Planned Order Receipts</t>
  </si>
  <si>
    <t>Projected on hand - 60</t>
  </si>
  <si>
    <t>Planned Order Releases</t>
  </si>
  <si>
    <t>MRP Record for Part E</t>
  </si>
  <si>
    <t>Projected on hand - 400</t>
  </si>
  <si>
    <t>MRP Record for Part G</t>
  </si>
  <si>
    <t>Projected on hand - 100</t>
  </si>
  <si>
    <t>MRP Record for Part H</t>
  </si>
  <si>
    <t>Projected on hand - 150</t>
  </si>
  <si>
    <t>MPR and Inventory</t>
  </si>
  <si>
    <t>MPS Order Releases</t>
  </si>
  <si>
    <t xml:space="preserve">Gross Requirements </t>
  </si>
  <si>
    <t xml:space="preserve">Scheduled Receipts </t>
  </si>
  <si>
    <t xml:space="preserve">Planned Order Receipts 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</si>
</sst>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3">
    <font>
      <sz val="10"/>
      <name val="Arial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0"/>
      <color indexed="36"/>
      <name val="Arial"/>
      <charset val="0"/>
    </font>
    <font>
      <u/>
      <sz val="10"/>
      <color indexed="12"/>
      <name val="Arial"/>
      <charset val="0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9" fillId="7" borderId="8" applyNumberFormat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1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" fillId="2" borderId="1" xfId="0" applyFont="1" applyFill="1" applyBorder="1"/>
    <xf numFmtId="0" fontId="0" fillId="2" borderId="1" xfId="0" applyFill="1" applyBorder="1"/>
    <xf numFmtId="0" fontId="1" fillId="0" borderId="0" xfId="0" applyFont="1" applyFill="1" applyBorder="1"/>
    <xf numFmtId="0" fontId="0" fillId="0" borderId="0" xfId="0" applyBorder="1" applyAlignment="1">
      <alignment wrapText="1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indent="4"/>
    </xf>
    <xf numFmtId="0" fontId="1" fillId="2" borderId="3" xfId="0" applyFont="1" applyFill="1" applyBorder="1"/>
    <xf numFmtId="0" fontId="0" fillId="2" borderId="3" xfId="0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3"/>
  <sheetViews>
    <sheetView tabSelected="1" workbookViewId="0">
      <selection activeCell="E2" sqref="E2"/>
    </sheetView>
  </sheetViews>
  <sheetFormatPr defaultColWidth="9.14285714285714" defaultRowHeight="12.75"/>
  <cols>
    <col min="1" max="1" width="20.1428571428571" customWidth="1"/>
    <col min="2" max="2" width="4.71428571428571" customWidth="1"/>
    <col min="3" max="3" width="8.14285714285714" customWidth="1"/>
    <col min="4" max="4" width="7.14285714285714" customWidth="1"/>
  </cols>
  <sheetData>
    <row r="2" ht="15.75" spans="1:13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4" spans="1:13">
      <c r="A4" s="23" t="s">
        <v>1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24">
        <v>12</v>
      </c>
    </row>
    <row r="5" spans="1:13">
      <c r="A5" s="25" t="s">
        <v>2</v>
      </c>
      <c r="B5" s="26">
        <v>195</v>
      </c>
      <c r="C5" s="26">
        <v>180</v>
      </c>
      <c r="D5" s="27">
        <v>200</v>
      </c>
      <c r="E5" s="26">
        <v>170</v>
      </c>
      <c r="F5" s="26">
        <v>195</v>
      </c>
      <c r="G5" s="27">
        <v>170</v>
      </c>
      <c r="H5" s="26">
        <v>150</v>
      </c>
      <c r="I5" s="26">
        <v>250</v>
      </c>
      <c r="J5" s="26">
        <v>245</v>
      </c>
      <c r="K5" s="27">
        <v>250</v>
      </c>
      <c r="L5" s="26">
        <v>305</v>
      </c>
      <c r="M5" s="26">
        <v>200</v>
      </c>
    </row>
    <row r="6" spans="1:13">
      <c r="A6" s="25" t="s">
        <v>3</v>
      </c>
      <c r="B6" s="27">
        <v>170</v>
      </c>
      <c r="C6" s="27">
        <v>165</v>
      </c>
      <c r="D6" s="26">
        <v>210</v>
      </c>
      <c r="E6" s="27">
        <v>130</v>
      </c>
      <c r="F6" s="27">
        <v>180</v>
      </c>
      <c r="G6" s="26">
        <v>180</v>
      </c>
      <c r="H6" s="27">
        <v>115</v>
      </c>
      <c r="I6" s="27">
        <v>200</v>
      </c>
      <c r="J6" s="27">
        <v>225</v>
      </c>
      <c r="K6" s="26">
        <v>275</v>
      </c>
      <c r="L6" s="27">
        <v>300</v>
      </c>
      <c r="M6" s="27">
        <v>175</v>
      </c>
    </row>
    <row r="7" spans="1:13">
      <c r="A7" s="25" t="s">
        <v>4</v>
      </c>
      <c r="B7" s="27">
        <f>200-B5</f>
        <v>5</v>
      </c>
      <c r="C7" s="27">
        <f>805-C5</f>
        <v>625</v>
      </c>
      <c r="D7" s="27">
        <f>C7-D6</f>
        <v>415</v>
      </c>
      <c r="E7" s="27">
        <f>D7-E5</f>
        <v>245</v>
      </c>
      <c r="F7" s="27">
        <f>E7-F5</f>
        <v>50</v>
      </c>
      <c r="G7" s="27">
        <f>800+F7-G6</f>
        <v>670</v>
      </c>
      <c r="H7" s="27">
        <f>G7-H5</f>
        <v>520</v>
      </c>
      <c r="I7" s="27">
        <f>H7-I5</f>
        <v>270</v>
      </c>
      <c r="J7" s="27">
        <f>I7-J5</f>
        <v>25</v>
      </c>
      <c r="K7" s="27">
        <f>800+J7-K6</f>
        <v>550</v>
      </c>
      <c r="L7" s="27">
        <f>K7-L5</f>
        <v>245</v>
      </c>
      <c r="M7" s="27">
        <f>L7-M5</f>
        <v>45</v>
      </c>
    </row>
    <row r="8" spans="1:13">
      <c r="A8" s="25" t="s">
        <v>5</v>
      </c>
      <c r="B8" s="27"/>
      <c r="C8" s="27">
        <v>800</v>
      </c>
      <c r="D8" s="27"/>
      <c r="E8" s="27"/>
      <c r="F8" s="27"/>
      <c r="G8" s="27">
        <v>800</v>
      </c>
      <c r="H8" s="27"/>
      <c r="I8" s="27"/>
      <c r="J8" s="27"/>
      <c r="K8" s="27">
        <v>800</v>
      </c>
      <c r="L8" s="27"/>
      <c r="M8" s="27"/>
    </row>
    <row r="9" spans="1:13">
      <c r="A9" s="25" t="s">
        <v>6</v>
      </c>
      <c r="B9" s="27">
        <f>200-B6</f>
        <v>30</v>
      </c>
      <c r="C9" s="28">
        <f>C8-SUM(C6:F6)</f>
        <v>115</v>
      </c>
      <c r="D9" s="29"/>
      <c r="E9" s="29"/>
      <c r="F9" s="30"/>
      <c r="G9" s="28">
        <f>G8-SUM(G6:J6)</f>
        <v>80</v>
      </c>
      <c r="H9" s="29"/>
      <c r="I9" s="29"/>
      <c r="J9" s="30"/>
      <c r="K9" s="28">
        <f>K8-SUM(K6:M6)</f>
        <v>50</v>
      </c>
      <c r="L9" s="29"/>
      <c r="M9" s="30"/>
    </row>
    <row r="12" spans="1:8">
      <c r="A12" s="31" t="s">
        <v>7</v>
      </c>
      <c r="B12" s="12"/>
      <c r="C12" s="12"/>
      <c r="D12" s="12"/>
      <c r="E12" s="12"/>
      <c r="F12" s="12"/>
      <c r="G12" s="12"/>
      <c r="H12" s="12"/>
    </row>
    <row r="13" spans="1:1">
      <c r="A13" s="9"/>
    </row>
  </sheetData>
  <pageMargins left="0.75" right="0.75" top="1" bottom="1" header="0.5" footer="0.5"/>
  <pageSetup paperSize="1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34"/>
  <sheetViews>
    <sheetView workbookViewId="0">
      <selection activeCell="C32" sqref="C32"/>
    </sheetView>
  </sheetViews>
  <sheetFormatPr defaultColWidth="9.14285714285714" defaultRowHeight="12.75" outlineLevelCol="4"/>
  <cols>
    <col min="1" max="1" width="21.5714285714286"/>
    <col min="2" max="2" width="19.5714285714286"/>
    <col min="3" max="3" width="19.5714285714286" customWidth="1"/>
    <col min="4" max="4" width="17.7142857142857"/>
  </cols>
  <sheetData>
    <row r="3" ht="15.75" spans="1:5">
      <c r="A3" s="12"/>
      <c r="B3" s="11" t="s">
        <v>8</v>
      </c>
      <c r="C3" s="11"/>
      <c r="D3" s="12"/>
      <c r="E3" s="12"/>
    </row>
    <row r="5" spans="1:5">
      <c r="A5" s="7" t="s">
        <v>9</v>
      </c>
      <c r="B5" s="14" t="s">
        <v>10</v>
      </c>
      <c r="C5" s="14" t="s">
        <v>11</v>
      </c>
      <c r="D5" s="14" t="s">
        <v>12</v>
      </c>
      <c r="E5" s="1"/>
    </row>
    <row r="6" spans="1:4">
      <c r="A6" t="s">
        <v>13</v>
      </c>
      <c r="B6" s="3" t="s">
        <v>14</v>
      </c>
      <c r="C6" s="15">
        <v>1</v>
      </c>
      <c r="D6" s="15">
        <v>0</v>
      </c>
    </row>
    <row r="7" spans="1:4">
      <c r="A7" s="16" t="s">
        <v>15</v>
      </c>
      <c r="B7" s="17" t="s">
        <v>16</v>
      </c>
      <c r="C7" s="15">
        <v>1</v>
      </c>
      <c r="D7" s="15">
        <v>1</v>
      </c>
    </row>
    <row r="8" spans="1:4">
      <c r="A8" s="18" t="s">
        <v>17</v>
      </c>
      <c r="B8" s="19" t="s">
        <v>18</v>
      </c>
      <c r="C8" s="15">
        <v>1</v>
      </c>
      <c r="D8" s="15">
        <v>2</v>
      </c>
    </row>
    <row r="9" spans="1:4">
      <c r="A9" s="18" t="s">
        <v>19</v>
      </c>
      <c r="B9" s="19" t="s">
        <v>20</v>
      </c>
      <c r="C9" s="15">
        <v>1</v>
      </c>
      <c r="D9" s="15">
        <v>2</v>
      </c>
    </row>
    <row r="10" spans="1:4">
      <c r="A10" s="20" t="s">
        <v>21</v>
      </c>
      <c r="B10" s="21" t="s">
        <v>22</v>
      </c>
      <c r="C10" s="15">
        <v>1</v>
      </c>
      <c r="D10" s="15">
        <v>3</v>
      </c>
    </row>
    <row r="11" spans="1:4">
      <c r="A11" s="20" t="s">
        <v>23</v>
      </c>
      <c r="B11" s="21" t="s">
        <v>24</v>
      </c>
      <c r="C11" s="15">
        <v>4</v>
      </c>
      <c r="D11" s="15">
        <v>3</v>
      </c>
    </row>
    <row r="12" spans="1:4">
      <c r="A12" s="20" t="s">
        <v>25</v>
      </c>
      <c r="B12" s="21" t="s">
        <v>26</v>
      </c>
      <c r="C12" s="15">
        <v>8</v>
      </c>
      <c r="D12" s="15">
        <v>3</v>
      </c>
    </row>
    <row r="13" spans="1:4">
      <c r="A13" s="18" t="s">
        <v>27</v>
      </c>
      <c r="B13" s="19" t="s">
        <v>28</v>
      </c>
      <c r="C13" s="15">
        <v>1</v>
      </c>
      <c r="D13" s="15">
        <v>2</v>
      </c>
    </row>
    <row r="14" spans="1:4">
      <c r="A14" s="16" t="s">
        <v>29</v>
      </c>
      <c r="B14" s="17" t="s">
        <v>30</v>
      </c>
      <c r="C14" s="15">
        <v>4</v>
      </c>
      <c r="D14" s="15">
        <v>1</v>
      </c>
    </row>
    <row r="15" spans="1:4">
      <c r="A15" s="18" t="s">
        <v>31</v>
      </c>
      <c r="B15" s="19" t="s">
        <v>32</v>
      </c>
      <c r="C15" s="15">
        <v>1</v>
      </c>
      <c r="D15" s="15">
        <v>2</v>
      </c>
    </row>
    <row r="16" spans="1:4">
      <c r="A16" s="18" t="s">
        <v>33</v>
      </c>
      <c r="B16" s="19" t="s">
        <v>34</v>
      </c>
      <c r="C16" s="15">
        <v>1</v>
      </c>
      <c r="D16" s="15">
        <v>2</v>
      </c>
    </row>
    <row r="17" spans="1:4">
      <c r="A17" s="18" t="s">
        <v>35</v>
      </c>
      <c r="B17" s="19" t="s">
        <v>26</v>
      </c>
      <c r="C17" s="15">
        <v>2</v>
      </c>
      <c r="D17" s="15">
        <v>3</v>
      </c>
    </row>
    <row r="18" spans="1:4">
      <c r="A18" s="16" t="s">
        <v>36</v>
      </c>
      <c r="B18" s="17" t="s">
        <v>37</v>
      </c>
      <c r="C18" s="15">
        <v>4</v>
      </c>
      <c r="D18" s="15">
        <v>1</v>
      </c>
    </row>
    <row r="19" spans="2:4">
      <c r="B19" s="22"/>
      <c r="C19" s="22"/>
      <c r="D19" s="15"/>
    </row>
    <row r="20" spans="2:4">
      <c r="B20" s="22"/>
      <c r="C20" s="22"/>
      <c r="D20" s="15"/>
    </row>
    <row r="21" spans="1:4">
      <c r="A21" s="7" t="s">
        <v>9</v>
      </c>
      <c r="B21" s="14" t="s">
        <v>10</v>
      </c>
      <c r="C21" s="14" t="s">
        <v>11</v>
      </c>
      <c r="D21" s="14" t="s">
        <v>12</v>
      </c>
    </row>
    <row r="22" spans="1:4">
      <c r="A22" t="s">
        <v>13</v>
      </c>
      <c r="B22" s="3" t="s">
        <v>14</v>
      </c>
      <c r="C22" s="15">
        <v>1</v>
      </c>
      <c r="D22" s="15">
        <v>0</v>
      </c>
    </row>
    <row r="23" spans="1:4">
      <c r="A23" s="16" t="s">
        <v>15</v>
      </c>
      <c r="B23" s="17" t="s">
        <v>16</v>
      </c>
      <c r="C23" s="15">
        <v>1</v>
      </c>
      <c r="D23" s="15">
        <v>1</v>
      </c>
    </row>
    <row r="24" spans="1:4">
      <c r="A24" s="16" t="s">
        <v>29</v>
      </c>
      <c r="B24" s="17" t="s">
        <v>30</v>
      </c>
      <c r="C24" s="15">
        <v>4</v>
      </c>
      <c r="D24" s="15">
        <v>1</v>
      </c>
    </row>
    <row r="25" spans="1:4">
      <c r="A25" s="16" t="s">
        <v>36</v>
      </c>
      <c r="B25" s="17" t="s">
        <v>37</v>
      </c>
      <c r="C25" s="15">
        <v>4</v>
      </c>
      <c r="D25" s="15">
        <v>1</v>
      </c>
    </row>
    <row r="26" spans="1:4">
      <c r="A26" s="18" t="s">
        <v>17</v>
      </c>
      <c r="B26" s="19" t="s">
        <v>18</v>
      </c>
      <c r="C26" s="15">
        <v>1</v>
      </c>
      <c r="D26" s="15">
        <v>2</v>
      </c>
    </row>
    <row r="27" spans="1:4">
      <c r="A27" s="18" t="s">
        <v>19</v>
      </c>
      <c r="B27" s="19" t="s">
        <v>20</v>
      </c>
      <c r="C27" s="15">
        <v>1</v>
      </c>
      <c r="D27" s="15">
        <v>2</v>
      </c>
    </row>
    <row r="28" spans="1:4">
      <c r="A28" s="18" t="s">
        <v>27</v>
      </c>
      <c r="B28" s="19" t="s">
        <v>28</v>
      </c>
      <c r="C28" s="15">
        <v>1</v>
      </c>
      <c r="D28" s="15">
        <v>2</v>
      </c>
    </row>
    <row r="29" spans="1:4">
      <c r="A29" s="18" t="s">
        <v>31</v>
      </c>
      <c r="B29" s="19" t="s">
        <v>32</v>
      </c>
      <c r="C29" s="15">
        <v>4</v>
      </c>
      <c r="D29" s="15">
        <v>2</v>
      </c>
    </row>
    <row r="30" spans="1:4">
      <c r="A30" s="18" t="s">
        <v>33</v>
      </c>
      <c r="B30" s="19" t="s">
        <v>34</v>
      </c>
      <c r="C30" s="15">
        <v>4</v>
      </c>
      <c r="D30" s="15">
        <v>2</v>
      </c>
    </row>
    <row r="31" spans="1:4">
      <c r="A31" s="18" t="s">
        <v>35</v>
      </c>
      <c r="B31" s="19" t="s">
        <v>26</v>
      </c>
      <c r="C31" s="15">
        <v>8</v>
      </c>
      <c r="D31" s="15">
        <v>3</v>
      </c>
    </row>
    <row r="32" spans="1:4">
      <c r="A32" s="20" t="s">
        <v>21</v>
      </c>
      <c r="B32" s="21" t="s">
        <v>22</v>
      </c>
      <c r="C32" s="15">
        <v>1</v>
      </c>
      <c r="D32" s="15">
        <v>3</v>
      </c>
    </row>
    <row r="33" spans="1:4">
      <c r="A33" s="20" t="s">
        <v>23</v>
      </c>
      <c r="B33" s="21" t="s">
        <v>24</v>
      </c>
      <c r="C33" s="15">
        <v>4</v>
      </c>
      <c r="D33" s="15">
        <v>3</v>
      </c>
    </row>
    <row r="34" spans="1:4">
      <c r="A34" s="20" t="s">
        <v>25</v>
      </c>
      <c r="B34" s="21" t="s">
        <v>26</v>
      </c>
      <c r="C34" s="15">
        <v>8</v>
      </c>
      <c r="D34" s="15">
        <v>3</v>
      </c>
    </row>
  </sheetData>
  <pageMargins left="0.75" right="0.75" top="1" bottom="1" header="0.5" footer="0.5"/>
  <pageSetup paperSize="1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46"/>
  <sheetViews>
    <sheetView zoomScale="85" zoomScaleNormal="85" topLeftCell="A7" workbookViewId="0">
      <selection activeCell="A36" sqref="A36"/>
    </sheetView>
  </sheetViews>
  <sheetFormatPr defaultColWidth="9.14285714285714" defaultRowHeight="12.75"/>
  <cols>
    <col min="1" max="1" width="21.5714285714286"/>
    <col min="2" max="9" width="8" customWidth="1"/>
  </cols>
  <sheetData>
    <row r="2" ht="15.75" spans="1:9">
      <c r="A2" s="11" t="s">
        <v>38</v>
      </c>
      <c r="B2" s="12"/>
      <c r="C2" s="12"/>
      <c r="D2" s="12"/>
      <c r="E2" s="12"/>
      <c r="F2" s="12"/>
      <c r="G2" s="12"/>
      <c r="H2" s="12"/>
      <c r="I2" s="12"/>
    </row>
    <row r="4" spans="1:10">
      <c r="A4" s="7" t="s">
        <v>39</v>
      </c>
      <c r="B4" s="8"/>
      <c r="C4" s="8"/>
      <c r="D4" s="8"/>
      <c r="E4" s="8"/>
      <c r="F4" s="8"/>
      <c r="G4" s="8"/>
      <c r="H4" s="8"/>
      <c r="I4" s="8"/>
      <c r="J4" s="3"/>
    </row>
    <row r="6" spans="1:9">
      <c r="A6" s="13" t="s">
        <v>1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</row>
    <row r="7" spans="1:9">
      <c r="A7" t="s">
        <v>40</v>
      </c>
      <c r="B7">
        <v>0</v>
      </c>
      <c r="C7">
        <v>100</v>
      </c>
      <c r="D7">
        <v>50</v>
      </c>
      <c r="E7">
        <v>125</v>
      </c>
      <c r="F7">
        <v>150</v>
      </c>
      <c r="G7">
        <v>200</v>
      </c>
      <c r="H7">
        <v>175</v>
      </c>
      <c r="I7">
        <v>150</v>
      </c>
    </row>
    <row r="8" spans="1:8">
      <c r="A8" t="s">
        <v>41</v>
      </c>
      <c r="B8">
        <v>100</v>
      </c>
      <c r="C8">
        <v>50</v>
      </c>
      <c r="D8">
        <v>125</v>
      </c>
      <c r="E8">
        <v>150</v>
      </c>
      <c r="F8">
        <v>200</v>
      </c>
      <c r="G8">
        <v>175</v>
      </c>
      <c r="H8">
        <v>150</v>
      </c>
    </row>
    <row r="11" spans="1:9">
      <c r="A11" s="7" t="s">
        <v>42</v>
      </c>
      <c r="B11" s="8"/>
      <c r="C11" s="8"/>
      <c r="D11" s="8"/>
      <c r="E11" s="8"/>
      <c r="F11" s="8"/>
      <c r="G11" s="8"/>
      <c r="H11" s="8"/>
      <c r="I11" s="8"/>
    </row>
    <row r="13" spans="1:9">
      <c r="A13" s="4" t="s">
        <v>1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</row>
    <row r="14" spans="1:9">
      <c r="A14" s="3" t="s">
        <v>43</v>
      </c>
      <c r="B14" s="3">
        <f>2*B8</f>
        <v>200</v>
      </c>
      <c r="C14" s="3">
        <f t="shared" ref="C14:I14" si="0">2*C8</f>
        <v>100</v>
      </c>
      <c r="D14" s="3">
        <f t="shared" si="0"/>
        <v>250</v>
      </c>
      <c r="E14" s="3">
        <f t="shared" si="0"/>
        <v>300</v>
      </c>
      <c r="F14" s="3">
        <f t="shared" si="0"/>
        <v>400</v>
      </c>
      <c r="G14" s="3">
        <f t="shared" si="0"/>
        <v>350</v>
      </c>
      <c r="H14" s="3">
        <f t="shared" si="0"/>
        <v>300</v>
      </c>
      <c r="I14" s="3">
        <f t="shared" si="0"/>
        <v>0</v>
      </c>
    </row>
    <row r="15" spans="1:9">
      <c r="A15" s="3" t="s">
        <v>44</v>
      </c>
      <c r="B15" s="3">
        <v>300</v>
      </c>
      <c r="C15" s="3"/>
      <c r="D15" s="3"/>
      <c r="E15" s="3"/>
      <c r="F15" s="3"/>
      <c r="G15" s="3"/>
      <c r="H15" s="3"/>
      <c r="I15" s="3"/>
    </row>
    <row r="16" spans="1:9">
      <c r="A16" s="3" t="s">
        <v>45</v>
      </c>
      <c r="B16" s="3"/>
      <c r="C16" s="3">
        <f>B15-B14-C14</f>
        <v>0</v>
      </c>
      <c r="D16" s="3">
        <f t="shared" ref="D16:I16" si="1">D14</f>
        <v>250</v>
      </c>
      <c r="E16" s="3">
        <f t="shared" si="1"/>
        <v>300</v>
      </c>
      <c r="F16" s="3">
        <f t="shared" si="1"/>
        <v>400</v>
      </c>
      <c r="G16" s="3">
        <f t="shared" si="1"/>
        <v>350</v>
      </c>
      <c r="H16" s="3">
        <f t="shared" si="1"/>
        <v>300</v>
      </c>
      <c r="I16" s="3">
        <f t="shared" si="1"/>
        <v>0</v>
      </c>
    </row>
    <row r="17" spans="1:9">
      <c r="A17" s="3" t="s">
        <v>46</v>
      </c>
      <c r="B17" s="3">
        <f>60-B14+B15</f>
        <v>160</v>
      </c>
      <c r="C17" s="3">
        <f>B17-C14</f>
        <v>60</v>
      </c>
      <c r="D17" s="3">
        <v>60</v>
      </c>
      <c r="E17" s="3">
        <v>60</v>
      </c>
      <c r="F17" s="3">
        <v>60</v>
      </c>
      <c r="G17" s="3">
        <v>60</v>
      </c>
      <c r="H17" s="3">
        <v>60</v>
      </c>
      <c r="I17" s="3">
        <v>60</v>
      </c>
    </row>
    <row r="18" spans="1:9">
      <c r="A18" s="3" t="s">
        <v>47</v>
      </c>
      <c r="B18" s="3">
        <v>0</v>
      </c>
      <c r="C18" s="3">
        <f>D14-C17+60</f>
        <v>250</v>
      </c>
      <c r="D18" s="3">
        <f t="shared" ref="D18:I18" si="2">E16</f>
        <v>300</v>
      </c>
      <c r="E18" s="3">
        <f t="shared" si="2"/>
        <v>400</v>
      </c>
      <c r="F18" s="3">
        <f t="shared" si="2"/>
        <v>350</v>
      </c>
      <c r="G18" s="3">
        <f t="shared" si="2"/>
        <v>300</v>
      </c>
      <c r="H18" s="3">
        <f t="shared" si="2"/>
        <v>0</v>
      </c>
      <c r="I18" s="3">
        <f t="shared" si="2"/>
        <v>0</v>
      </c>
    </row>
    <row r="21" spans="1:9">
      <c r="A21" s="7" t="s">
        <v>48</v>
      </c>
      <c r="B21" s="8"/>
      <c r="C21" s="8"/>
      <c r="D21" s="8"/>
      <c r="E21" s="8"/>
      <c r="F21" s="8"/>
      <c r="G21" s="8"/>
      <c r="H21" s="8"/>
      <c r="I21" s="8"/>
    </row>
    <row r="23" spans="1:9">
      <c r="A23" s="4" t="s">
        <v>1</v>
      </c>
      <c r="B23" s="4">
        <v>1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4">
        <v>7</v>
      </c>
      <c r="I23" s="4">
        <v>8</v>
      </c>
    </row>
    <row r="24" spans="1:9">
      <c r="A24" s="3" t="s">
        <v>43</v>
      </c>
      <c r="B24" s="3">
        <f>B18*2+B8*2</f>
        <v>200</v>
      </c>
      <c r="C24" s="3">
        <f t="shared" ref="C24:I24" si="3">C18*2+C8*2</f>
        <v>600</v>
      </c>
      <c r="D24" s="3">
        <f t="shared" si="3"/>
        <v>850</v>
      </c>
      <c r="E24" s="3">
        <f t="shared" si="3"/>
        <v>1100</v>
      </c>
      <c r="F24" s="3">
        <f t="shared" si="3"/>
        <v>1100</v>
      </c>
      <c r="G24" s="3">
        <f t="shared" si="3"/>
        <v>950</v>
      </c>
      <c r="H24" s="3">
        <f t="shared" si="3"/>
        <v>300</v>
      </c>
      <c r="I24" s="3">
        <f t="shared" si="3"/>
        <v>0</v>
      </c>
    </row>
    <row r="25" spans="1:9">
      <c r="A25" s="3" t="s">
        <v>44</v>
      </c>
      <c r="B25" s="3">
        <v>600</v>
      </c>
      <c r="C25" s="3"/>
      <c r="D25" s="3"/>
      <c r="E25" s="3"/>
      <c r="F25" s="3"/>
      <c r="G25" s="3"/>
      <c r="H25" s="3"/>
      <c r="I25" s="3"/>
    </row>
    <row r="26" spans="1:9">
      <c r="A26" s="3" t="s">
        <v>45</v>
      </c>
      <c r="B26" s="3"/>
      <c r="C26" s="3"/>
      <c r="D26" s="3">
        <v>800</v>
      </c>
      <c r="E26" s="3">
        <v>1200</v>
      </c>
      <c r="F26" s="1">
        <v>1000</v>
      </c>
      <c r="G26" s="1">
        <v>1000</v>
      </c>
      <c r="H26" s="1">
        <v>200</v>
      </c>
      <c r="I26" s="3"/>
    </row>
    <row r="27" spans="1:9">
      <c r="A27" s="3" t="s">
        <v>49</v>
      </c>
      <c r="B27" s="3">
        <v>800</v>
      </c>
      <c r="C27" s="3">
        <f>B27+C26-C24</f>
        <v>200</v>
      </c>
      <c r="D27" s="3">
        <f t="shared" ref="D27:I27" si="4">C27+D26-D24</f>
        <v>150</v>
      </c>
      <c r="E27" s="3">
        <f t="shared" si="4"/>
        <v>250</v>
      </c>
      <c r="F27" s="3">
        <f t="shared" si="4"/>
        <v>150</v>
      </c>
      <c r="G27" s="3">
        <f t="shared" si="4"/>
        <v>200</v>
      </c>
      <c r="H27" s="3">
        <f t="shared" si="4"/>
        <v>100</v>
      </c>
      <c r="I27" s="3">
        <f t="shared" si="4"/>
        <v>100</v>
      </c>
    </row>
    <row r="28" spans="1:9">
      <c r="A28" s="3" t="s">
        <v>47</v>
      </c>
      <c r="B28" s="3">
        <f>D26</f>
        <v>800</v>
      </c>
      <c r="C28" s="3">
        <f>E26</f>
        <v>1200</v>
      </c>
      <c r="D28" s="3">
        <f>F26</f>
        <v>1000</v>
      </c>
      <c r="E28" s="3">
        <f>G26</f>
        <v>1000</v>
      </c>
      <c r="F28" s="3">
        <f>H26</f>
        <v>200</v>
      </c>
      <c r="G28" s="3"/>
      <c r="H28" s="3"/>
      <c r="I28" s="3"/>
    </row>
    <row r="30" spans="1:9">
      <c r="A30" s="7" t="s">
        <v>50</v>
      </c>
      <c r="B30" s="8"/>
      <c r="C30" s="8"/>
      <c r="D30" s="8"/>
      <c r="E30" s="8"/>
      <c r="F30" s="8"/>
      <c r="G30" s="8"/>
      <c r="H30" s="8"/>
      <c r="I30" s="8"/>
    </row>
    <row r="32" spans="1:9">
      <c r="A32" s="4" t="s">
        <v>1</v>
      </c>
      <c r="B32" s="4">
        <v>1</v>
      </c>
      <c r="C32" s="4">
        <v>2</v>
      </c>
      <c r="D32" s="4">
        <v>3</v>
      </c>
      <c r="E32" s="4">
        <v>4</v>
      </c>
      <c r="F32" s="4">
        <v>5</v>
      </c>
      <c r="G32" s="4">
        <v>6</v>
      </c>
      <c r="H32" s="4">
        <v>7</v>
      </c>
      <c r="I32" s="4">
        <v>8</v>
      </c>
    </row>
    <row r="33" spans="1:9">
      <c r="A33" s="3" t="s">
        <v>43</v>
      </c>
      <c r="B33" s="3">
        <f>B18*2</f>
        <v>0</v>
      </c>
      <c r="C33" s="3">
        <f t="shared" ref="C33:I33" si="5">C18*2</f>
        <v>500</v>
      </c>
      <c r="D33" s="3">
        <f t="shared" si="5"/>
        <v>600</v>
      </c>
      <c r="E33" s="3">
        <f t="shared" si="5"/>
        <v>800</v>
      </c>
      <c r="F33" s="3">
        <f t="shared" si="5"/>
        <v>700</v>
      </c>
      <c r="G33" s="3">
        <f t="shared" si="5"/>
        <v>600</v>
      </c>
      <c r="H33" s="3">
        <f t="shared" si="5"/>
        <v>0</v>
      </c>
      <c r="I33" s="3">
        <f t="shared" si="5"/>
        <v>0</v>
      </c>
    </row>
    <row r="34" spans="1:9">
      <c r="A34" s="3" t="s">
        <v>44</v>
      </c>
      <c r="B34" s="3">
        <v>300</v>
      </c>
      <c r="C34" s="3"/>
      <c r="D34" s="3"/>
      <c r="E34" s="3"/>
      <c r="F34" s="3"/>
      <c r="G34" s="3"/>
      <c r="H34" s="3"/>
      <c r="I34" s="3"/>
    </row>
    <row r="35" spans="1:9">
      <c r="A35" s="3" t="s">
        <v>45</v>
      </c>
      <c r="B35" s="3"/>
      <c r="C35" s="3">
        <v>300</v>
      </c>
      <c r="D35" s="3">
        <v>600</v>
      </c>
      <c r="E35" s="3">
        <v>750</v>
      </c>
      <c r="F35" s="1">
        <v>750</v>
      </c>
      <c r="G35" s="1">
        <v>600</v>
      </c>
      <c r="H35" s="3"/>
      <c r="I35" s="3"/>
    </row>
    <row r="36" spans="1:9">
      <c r="A36" s="3" t="s">
        <v>51</v>
      </c>
      <c r="B36" s="3">
        <v>400</v>
      </c>
      <c r="C36" s="3">
        <v>200</v>
      </c>
      <c r="D36" s="3">
        <f t="shared" ref="D36:I36" si="6">C36+D35-D33</f>
        <v>200</v>
      </c>
      <c r="E36" s="3">
        <f t="shared" si="6"/>
        <v>150</v>
      </c>
      <c r="F36" s="3">
        <f t="shared" si="6"/>
        <v>200</v>
      </c>
      <c r="G36" s="3">
        <f t="shared" si="6"/>
        <v>200</v>
      </c>
      <c r="H36" s="3">
        <f t="shared" si="6"/>
        <v>200</v>
      </c>
      <c r="I36" s="3">
        <f t="shared" si="6"/>
        <v>200</v>
      </c>
    </row>
    <row r="37" spans="1:9">
      <c r="A37" s="3" t="s">
        <v>47</v>
      </c>
      <c r="B37" s="1">
        <v>300</v>
      </c>
      <c r="C37" s="3">
        <f>D35</f>
        <v>600</v>
      </c>
      <c r="D37" s="3">
        <f>E35</f>
        <v>750</v>
      </c>
      <c r="E37" s="3">
        <f>F35</f>
        <v>750</v>
      </c>
      <c r="F37" s="3">
        <f>G35</f>
        <v>600</v>
      </c>
      <c r="G37" s="3"/>
      <c r="H37" s="3"/>
      <c r="I37" s="3"/>
    </row>
    <row r="39" spans="1:9">
      <c r="A39" s="7" t="s">
        <v>52</v>
      </c>
      <c r="B39" s="8"/>
      <c r="C39" s="8"/>
      <c r="D39" s="8"/>
      <c r="E39" s="8"/>
      <c r="F39" s="8"/>
      <c r="G39" s="8"/>
      <c r="H39" s="8"/>
      <c r="I39" s="8"/>
    </row>
    <row r="41" spans="1:9">
      <c r="A41" s="4" t="s">
        <v>1</v>
      </c>
      <c r="B41" s="4">
        <v>1</v>
      </c>
      <c r="C41" s="4">
        <v>2</v>
      </c>
      <c r="D41" s="4">
        <v>3</v>
      </c>
      <c r="E41" s="4">
        <v>4</v>
      </c>
      <c r="F41" s="4">
        <v>5</v>
      </c>
      <c r="G41" s="4">
        <v>6</v>
      </c>
      <c r="H41" s="4">
        <v>7</v>
      </c>
      <c r="I41" s="4">
        <v>8</v>
      </c>
    </row>
    <row r="42" spans="1:9">
      <c r="A42" s="3" t="s">
        <v>43</v>
      </c>
      <c r="B42" s="3">
        <f>B18</f>
        <v>0</v>
      </c>
      <c r="C42" s="3">
        <f t="shared" ref="C42:I42" si="7">C18</f>
        <v>250</v>
      </c>
      <c r="D42" s="3">
        <f t="shared" si="7"/>
        <v>300</v>
      </c>
      <c r="E42" s="3">
        <f t="shared" si="7"/>
        <v>400</v>
      </c>
      <c r="F42" s="3">
        <f t="shared" si="7"/>
        <v>350</v>
      </c>
      <c r="G42" s="3">
        <f t="shared" si="7"/>
        <v>300</v>
      </c>
      <c r="H42" s="3">
        <f t="shared" si="7"/>
        <v>0</v>
      </c>
      <c r="I42" s="3">
        <f t="shared" si="7"/>
        <v>0</v>
      </c>
    </row>
    <row r="43" spans="1:9">
      <c r="A43" s="3" t="s">
        <v>44</v>
      </c>
      <c r="B43" s="3">
        <v>200</v>
      </c>
      <c r="C43" s="3"/>
      <c r="D43" s="3"/>
      <c r="E43" s="3"/>
      <c r="F43" s="3"/>
      <c r="G43" s="3"/>
      <c r="H43" s="3"/>
      <c r="I43" s="3"/>
    </row>
    <row r="44" spans="1:9">
      <c r="A44" s="3" t="s">
        <v>45</v>
      </c>
      <c r="B44" s="3"/>
      <c r="C44" s="3"/>
      <c r="D44" s="3">
        <v>250</v>
      </c>
      <c r="E44" s="3">
        <v>400</v>
      </c>
      <c r="F44" s="3">
        <v>350</v>
      </c>
      <c r="G44" s="1">
        <v>300</v>
      </c>
      <c r="H44" s="3"/>
      <c r="I44" s="3"/>
    </row>
    <row r="45" spans="1:9">
      <c r="A45" s="3" t="s">
        <v>53</v>
      </c>
      <c r="B45" s="3">
        <v>350</v>
      </c>
      <c r="C45" s="3">
        <v>100</v>
      </c>
      <c r="D45" s="3">
        <f t="shared" ref="D45:I45" si="8">D44+C45-D42</f>
        <v>50</v>
      </c>
      <c r="E45" s="3">
        <f t="shared" si="8"/>
        <v>50</v>
      </c>
      <c r="F45" s="3">
        <f t="shared" si="8"/>
        <v>50</v>
      </c>
      <c r="G45" s="3">
        <f t="shared" si="8"/>
        <v>50</v>
      </c>
      <c r="H45" s="3">
        <f t="shared" si="8"/>
        <v>50</v>
      </c>
      <c r="I45" s="3">
        <f t="shared" si="8"/>
        <v>50</v>
      </c>
    </row>
    <row r="46" spans="1:9">
      <c r="A46" s="3" t="s">
        <v>47</v>
      </c>
      <c r="B46" s="3">
        <f>D44</f>
        <v>250</v>
      </c>
      <c r="C46" s="3">
        <f>E44</f>
        <v>400</v>
      </c>
      <c r="D46" s="3">
        <f>F44</f>
        <v>350</v>
      </c>
      <c r="E46" s="3">
        <f>G44</f>
        <v>300</v>
      </c>
      <c r="F46" s="3"/>
      <c r="G46" s="3"/>
      <c r="H46" s="3"/>
      <c r="I46" s="3"/>
    </row>
  </sheetData>
  <pageMargins left="0.75" right="0.75" top="1" bottom="1" header="0.5" footer="0.5"/>
  <pageSetup paperSize="1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zoomScale="85" zoomScaleNormal="85" workbookViewId="0">
      <selection activeCell="J48" sqref="J48"/>
    </sheetView>
  </sheetViews>
  <sheetFormatPr defaultColWidth="9.14285714285714" defaultRowHeight="12.75"/>
  <cols>
    <col min="1" max="1" width="22.7142857142857" style="3"/>
    <col min="2" max="9" width="8" style="3" customWidth="1"/>
    <col min="10" max="16384" width="9.14285714285714" style="3"/>
  </cols>
  <sheetData>
    <row r="1" spans="1:1">
      <c r="A1" s="4"/>
    </row>
    <row r="2" ht="15.75" spans="1:9">
      <c r="A2" s="5" t="s">
        <v>54</v>
      </c>
      <c r="B2" s="6"/>
      <c r="C2" s="6"/>
      <c r="D2" s="6"/>
      <c r="E2" s="6"/>
      <c r="F2" s="6"/>
      <c r="G2" s="6"/>
      <c r="H2" s="6"/>
      <c r="I2" s="6"/>
    </row>
    <row r="4" spans="1:9">
      <c r="A4" s="7" t="s">
        <v>39</v>
      </c>
      <c r="B4" s="8"/>
      <c r="C4" s="8"/>
      <c r="D4" s="8"/>
      <c r="E4" s="8"/>
      <c r="F4" s="8"/>
      <c r="G4" s="8"/>
      <c r="H4" s="8"/>
      <c r="I4" s="8"/>
    </row>
    <row r="5" s="1" customFormat="1" spans="1:1">
      <c r="A5" s="9"/>
    </row>
    <row r="6" spans="1:9">
      <c r="A6" s="4" t="s">
        <v>1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</row>
    <row r="7" spans="1:9">
      <c r="A7" s="10" t="s">
        <v>5</v>
      </c>
      <c r="B7" s="3">
        <v>0</v>
      </c>
      <c r="C7" s="3">
        <v>100</v>
      </c>
      <c r="D7" s="3">
        <v>50</v>
      </c>
      <c r="E7" s="3">
        <v>125</v>
      </c>
      <c r="F7" s="3">
        <v>150</v>
      </c>
      <c r="G7" s="3">
        <v>200</v>
      </c>
      <c r="H7" s="3">
        <v>175</v>
      </c>
      <c r="I7" s="3">
        <v>150</v>
      </c>
    </row>
    <row r="8" spans="1:8">
      <c r="A8" s="3" t="s">
        <v>55</v>
      </c>
      <c r="B8" s="3">
        <v>100</v>
      </c>
      <c r="C8" s="3">
        <v>50</v>
      </c>
      <c r="D8" s="3">
        <v>125</v>
      </c>
      <c r="E8" s="3">
        <v>150</v>
      </c>
      <c r="F8" s="3">
        <v>200</v>
      </c>
      <c r="G8" s="3">
        <v>175</v>
      </c>
      <c r="H8" s="3">
        <v>150</v>
      </c>
    </row>
    <row r="10" customFormat="1" spans="1:9">
      <c r="A10" s="7" t="s">
        <v>42</v>
      </c>
      <c r="B10" s="8"/>
      <c r="C10" s="8"/>
      <c r="D10" s="8"/>
      <c r="E10" s="8"/>
      <c r="F10" s="8"/>
      <c r="G10" s="8"/>
      <c r="H10" s="8"/>
      <c r="I10" s="8"/>
    </row>
    <row r="11" s="2" customFormat="1" spans="1:9">
      <c r="A11" s="9"/>
      <c r="B11" s="1"/>
      <c r="C11" s="1"/>
      <c r="D11" s="1"/>
      <c r="E11" s="1"/>
      <c r="F11" s="1"/>
      <c r="G11" s="1"/>
      <c r="H11" s="1"/>
      <c r="I11" s="1"/>
    </row>
    <row r="12" spans="1:9">
      <c r="A12" s="4" t="s">
        <v>1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</row>
    <row r="13" spans="1:9">
      <c r="A13" s="3" t="s">
        <v>56</v>
      </c>
      <c r="B13" s="3">
        <f>2*B8</f>
        <v>200</v>
      </c>
      <c r="C13" s="3">
        <f t="shared" ref="C13:I13" si="0">2*C8</f>
        <v>100</v>
      </c>
      <c r="D13" s="3">
        <f t="shared" si="0"/>
        <v>250</v>
      </c>
      <c r="E13" s="3">
        <f t="shared" si="0"/>
        <v>300</v>
      </c>
      <c r="F13" s="3">
        <f t="shared" si="0"/>
        <v>400</v>
      </c>
      <c r="G13" s="3">
        <f t="shared" si="0"/>
        <v>350</v>
      </c>
      <c r="H13" s="3">
        <f t="shared" si="0"/>
        <v>300</v>
      </c>
      <c r="I13" s="3">
        <f t="shared" si="0"/>
        <v>0</v>
      </c>
    </row>
    <row r="14" spans="1:2">
      <c r="A14" s="3" t="s">
        <v>57</v>
      </c>
      <c r="B14" s="3">
        <v>300</v>
      </c>
    </row>
    <row r="15" spans="1:8">
      <c r="A15" s="3" t="s">
        <v>58</v>
      </c>
      <c r="D15" s="3">
        <v>250</v>
      </c>
      <c r="E15" s="3">
        <v>300</v>
      </c>
      <c r="F15" s="3">
        <v>400</v>
      </c>
      <c r="G15" s="3">
        <v>350</v>
      </c>
      <c r="H15" s="3">
        <v>300</v>
      </c>
    </row>
    <row r="16" spans="1:9">
      <c r="A16" s="3" t="s">
        <v>46</v>
      </c>
      <c r="B16" s="3">
        <v>160</v>
      </c>
      <c r="C16" s="3">
        <v>60</v>
      </c>
      <c r="D16" s="3">
        <v>60</v>
      </c>
      <c r="E16" s="3">
        <v>60</v>
      </c>
      <c r="F16" s="3">
        <v>60</v>
      </c>
      <c r="G16" s="3">
        <v>60</v>
      </c>
      <c r="H16" s="3">
        <v>60</v>
      </c>
      <c r="I16" s="3">
        <v>60</v>
      </c>
    </row>
    <row r="17" spans="1:7">
      <c r="A17" s="3" t="s">
        <v>47</v>
      </c>
      <c r="C17" s="3">
        <v>250</v>
      </c>
      <c r="D17" s="3">
        <v>300</v>
      </c>
      <c r="E17" s="3">
        <v>400</v>
      </c>
      <c r="F17" s="3">
        <v>350</v>
      </c>
      <c r="G17" s="3">
        <v>300</v>
      </c>
    </row>
    <row r="19" customFormat="1" spans="1:9">
      <c r="A19" s="7" t="s">
        <v>48</v>
      </c>
      <c r="B19" s="8"/>
      <c r="C19" s="8"/>
      <c r="D19" s="8"/>
      <c r="E19" s="8"/>
      <c r="F19" s="8"/>
      <c r="G19" s="8"/>
      <c r="H19" s="8"/>
      <c r="I19" s="8"/>
    </row>
    <row r="20" s="2" customFormat="1" spans="1:9">
      <c r="A20" s="9"/>
      <c r="B20" s="1"/>
      <c r="C20" s="1"/>
      <c r="D20" s="1"/>
      <c r="E20" s="1"/>
      <c r="F20" s="1"/>
      <c r="G20" s="1"/>
      <c r="H20" s="1"/>
      <c r="I20" s="1"/>
    </row>
    <row r="21" spans="1:9">
      <c r="A21" s="4" t="s">
        <v>1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</row>
    <row r="22" spans="1:9">
      <c r="A22" s="3" t="s">
        <v>56</v>
      </c>
      <c r="B22" s="3">
        <f>B13+B17</f>
        <v>200</v>
      </c>
      <c r="C22" s="3">
        <f t="shared" ref="C22:I22" si="1">C13+C17</f>
        <v>350</v>
      </c>
      <c r="D22" s="3">
        <f t="shared" si="1"/>
        <v>550</v>
      </c>
      <c r="E22" s="3">
        <f t="shared" si="1"/>
        <v>700</v>
      </c>
      <c r="F22" s="3">
        <f t="shared" si="1"/>
        <v>750</v>
      </c>
      <c r="G22" s="3">
        <f t="shared" si="1"/>
        <v>650</v>
      </c>
      <c r="H22" s="3">
        <f t="shared" si="1"/>
        <v>300</v>
      </c>
      <c r="I22" s="3">
        <f t="shared" si="1"/>
        <v>0</v>
      </c>
    </row>
    <row r="23" spans="1:2">
      <c r="A23" s="3" t="s">
        <v>57</v>
      </c>
      <c r="B23" s="3">
        <v>600</v>
      </c>
    </row>
    <row r="24" spans="1:8">
      <c r="A24" s="3" t="s">
        <v>58</v>
      </c>
      <c r="D24" s="3">
        <v>200</v>
      </c>
      <c r="E24" s="3">
        <v>800</v>
      </c>
      <c r="F24" s="3">
        <v>800</v>
      </c>
      <c r="G24" s="3">
        <v>600</v>
      </c>
      <c r="H24" s="3">
        <v>200</v>
      </c>
    </row>
    <row r="25" spans="1:9">
      <c r="A25" s="3" t="s">
        <v>49</v>
      </c>
      <c r="B25" s="3">
        <v>800</v>
      </c>
      <c r="C25" s="3">
        <v>450</v>
      </c>
      <c r="D25" s="3">
        <v>100</v>
      </c>
      <c r="E25" s="3">
        <v>200</v>
      </c>
      <c r="F25" s="3">
        <v>250</v>
      </c>
      <c r="G25" s="3">
        <v>200</v>
      </c>
      <c r="H25" s="3">
        <v>100</v>
      </c>
      <c r="I25" s="3">
        <v>100</v>
      </c>
    </row>
    <row r="26" spans="1:6">
      <c r="A26" s="3" t="s">
        <v>47</v>
      </c>
      <c r="B26" s="3">
        <v>200</v>
      </c>
      <c r="C26" s="3">
        <v>800</v>
      </c>
      <c r="D26" s="3">
        <v>800</v>
      </c>
      <c r="E26" s="3">
        <v>600</v>
      </c>
      <c r="F26" s="3">
        <v>200</v>
      </c>
    </row>
    <row r="28" customFormat="1" spans="1:9">
      <c r="A28" s="7" t="s">
        <v>50</v>
      </c>
      <c r="B28" s="8"/>
      <c r="C28" s="8"/>
      <c r="D28" s="8"/>
      <c r="E28" s="8"/>
      <c r="F28" s="8"/>
      <c r="G28" s="8"/>
      <c r="H28" s="8"/>
      <c r="I28" s="8"/>
    </row>
    <row r="29" s="2" customFormat="1" spans="1:9">
      <c r="A29" s="9"/>
      <c r="B29" s="1"/>
      <c r="C29" s="1"/>
      <c r="D29" s="1"/>
      <c r="E29" s="1"/>
      <c r="F29" s="1"/>
      <c r="G29" s="1"/>
      <c r="H29" s="1"/>
      <c r="I29" s="1"/>
    </row>
    <row r="30" spans="1:9">
      <c r="A30" s="4" t="s">
        <v>1</v>
      </c>
      <c r="B30" s="4">
        <v>1</v>
      </c>
      <c r="C30" s="4">
        <v>2</v>
      </c>
      <c r="D30" s="4">
        <v>3</v>
      </c>
      <c r="E30" s="4">
        <v>4</v>
      </c>
      <c r="F30" s="4">
        <v>5</v>
      </c>
      <c r="G30" s="4">
        <v>6</v>
      </c>
      <c r="H30" s="4">
        <v>7</v>
      </c>
      <c r="I30" s="4">
        <v>8</v>
      </c>
    </row>
    <row r="31" spans="1:9">
      <c r="A31" s="3" t="s">
        <v>43</v>
      </c>
      <c r="B31" s="3">
        <v>0</v>
      </c>
      <c r="C31" s="3">
        <f t="shared" ref="C31:I31" si="2">C17</f>
        <v>250</v>
      </c>
      <c r="D31" s="3">
        <f t="shared" si="2"/>
        <v>300</v>
      </c>
      <c r="E31" s="3">
        <f t="shared" si="2"/>
        <v>400</v>
      </c>
      <c r="F31" s="3">
        <f t="shared" si="2"/>
        <v>350</v>
      </c>
      <c r="G31" s="3">
        <f t="shared" si="2"/>
        <v>300</v>
      </c>
      <c r="H31" s="3">
        <f t="shared" si="2"/>
        <v>0</v>
      </c>
      <c r="I31" s="3">
        <f t="shared" si="2"/>
        <v>0</v>
      </c>
    </row>
    <row r="32" spans="1:2">
      <c r="A32" s="3" t="s">
        <v>44</v>
      </c>
      <c r="B32" s="3">
        <v>300</v>
      </c>
    </row>
    <row r="33" spans="1:7">
      <c r="A33" s="3" t="s">
        <v>58</v>
      </c>
      <c r="D33" s="3">
        <v>300</v>
      </c>
      <c r="E33" s="3">
        <v>450</v>
      </c>
      <c r="F33" s="3">
        <v>300</v>
      </c>
      <c r="G33" s="3">
        <v>300</v>
      </c>
    </row>
    <row r="34" spans="1:9">
      <c r="A34" s="3" t="s">
        <v>51</v>
      </c>
      <c r="B34" s="3">
        <v>400</v>
      </c>
      <c r="C34" s="3">
        <v>150</v>
      </c>
      <c r="D34" s="3">
        <v>150</v>
      </c>
      <c r="E34" s="3">
        <v>200</v>
      </c>
      <c r="F34" s="3">
        <v>150</v>
      </c>
      <c r="G34" s="3">
        <v>150</v>
      </c>
      <c r="H34" s="3">
        <v>150</v>
      </c>
      <c r="I34" s="3">
        <v>150</v>
      </c>
    </row>
    <row r="35" spans="1:6">
      <c r="A35" s="3" t="s">
        <v>47</v>
      </c>
      <c r="C35" s="3">
        <f>D33</f>
        <v>300</v>
      </c>
      <c r="D35" s="3">
        <f>E33</f>
        <v>450</v>
      </c>
      <c r="E35" s="3">
        <f>F33</f>
        <v>300</v>
      </c>
      <c r="F35" s="3">
        <f>G33</f>
        <v>300</v>
      </c>
    </row>
    <row r="37" customFormat="1" spans="1:9">
      <c r="A37" s="7" t="s">
        <v>50</v>
      </c>
      <c r="B37" s="8"/>
      <c r="C37" s="8"/>
      <c r="D37" s="8"/>
      <c r="E37" s="8"/>
      <c r="F37" s="8"/>
      <c r="G37" s="8"/>
      <c r="H37" s="8"/>
      <c r="I37" s="8"/>
    </row>
    <row r="38" s="2" customFormat="1" spans="1:9">
      <c r="A38" s="9"/>
      <c r="B38" s="1"/>
      <c r="C38" s="1"/>
      <c r="D38" s="1"/>
      <c r="E38" s="1"/>
      <c r="F38" s="1"/>
      <c r="G38" s="1"/>
      <c r="H38" s="1"/>
      <c r="I38" s="1"/>
    </row>
    <row r="39" spans="1:9">
      <c r="A39" s="4" t="s">
        <v>1</v>
      </c>
      <c r="B39" s="4">
        <v>1</v>
      </c>
      <c r="C39" s="4">
        <v>2</v>
      </c>
      <c r="D39" s="4">
        <v>3</v>
      </c>
      <c r="E39" s="4">
        <v>4</v>
      </c>
      <c r="F39" s="4">
        <v>5</v>
      </c>
      <c r="G39" s="4">
        <v>6</v>
      </c>
      <c r="H39" s="4">
        <v>7</v>
      </c>
      <c r="I39" s="4">
        <v>8</v>
      </c>
    </row>
    <row r="40" spans="1:9">
      <c r="A40" s="3" t="s">
        <v>56</v>
      </c>
      <c r="B40" s="3">
        <f>0.5*B17</f>
        <v>0</v>
      </c>
      <c r="C40" s="3">
        <f t="shared" ref="C40:I40" si="3">0.5*C17</f>
        <v>125</v>
      </c>
      <c r="D40" s="3">
        <f t="shared" si="3"/>
        <v>150</v>
      </c>
      <c r="E40" s="3">
        <f t="shared" si="3"/>
        <v>200</v>
      </c>
      <c r="F40" s="3">
        <f t="shared" si="3"/>
        <v>175</v>
      </c>
      <c r="G40" s="3">
        <f t="shared" si="3"/>
        <v>150</v>
      </c>
      <c r="H40" s="3">
        <f t="shared" si="3"/>
        <v>0</v>
      </c>
      <c r="I40" s="3">
        <f t="shared" si="3"/>
        <v>0</v>
      </c>
    </row>
    <row r="41" spans="1:2">
      <c r="A41" s="3" t="s">
        <v>57</v>
      </c>
      <c r="B41" s="3">
        <v>200</v>
      </c>
    </row>
    <row r="42" spans="1:7">
      <c r="A42" s="3" t="s">
        <v>58</v>
      </c>
      <c r="E42" s="3">
        <v>175</v>
      </c>
      <c r="F42" s="3">
        <v>175</v>
      </c>
      <c r="G42" s="3">
        <v>150</v>
      </c>
    </row>
    <row r="43" spans="1:9">
      <c r="A43" s="3" t="s">
        <v>53</v>
      </c>
      <c r="B43" s="3">
        <v>350</v>
      </c>
      <c r="C43" s="3">
        <v>225</v>
      </c>
      <c r="D43" s="3">
        <v>75</v>
      </c>
      <c r="E43" s="3">
        <v>50</v>
      </c>
      <c r="F43" s="3">
        <v>50</v>
      </c>
      <c r="G43" s="3">
        <v>50</v>
      </c>
      <c r="H43" s="3">
        <v>50</v>
      </c>
      <c r="I43" s="3">
        <v>50</v>
      </c>
    </row>
    <row r="44" spans="1:5">
      <c r="A44" s="3" t="s">
        <v>47</v>
      </c>
      <c r="C44" s="3">
        <f>E42</f>
        <v>175</v>
      </c>
      <c r="D44" s="3">
        <f>F42</f>
        <v>175</v>
      </c>
      <c r="E44" s="3">
        <f>G42</f>
        <v>150</v>
      </c>
    </row>
  </sheetData>
  <pageMargins left="0.75" right="0.75" top="1" bottom="1" header="0.5" footer="0.5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UNC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Master Production Scheduling</vt:lpstr>
      <vt:lpstr>Bill of Materials</vt:lpstr>
      <vt:lpstr>MRP and Inventory Policy</vt:lpstr>
      <vt:lpstr>MRP and Inventory Policy (2)-JJ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UNC</dc:creator>
  <cp:lastModifiedBy>DINDA</cp:lastModifiedBy>
  <dcterms:created xsi:type="dcterms:W3CDTF">2006-02-25T22:14:03Z</dcterms:created>
  <cp:lastPrinted>2006-03-01T22:54:26Z</cp:lastPrinted>
  <dcterms:modified xsi:type="dcterms:W3CDTF">2020-04-15T10:25:16Z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