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15"/>
  </bookViews>
  <sheets>
    <sheet name="Project Timeline" sheetId="1" r:id="rId1"/>
    <sheet name="calcs" sheetId="2" state="hidden" r:id="rId2"/>
  </sheets>
  <definedNames>
    <definedName name="DayRails">StartDateWindow+ROW('Project Timeline'!$2:$26)-1</definedName>
    <definedName name="GridCalc">IFERROR(calcs!$A1/SUMPRODUCT((Activities[Id]=calcs!$C1)*(Activities[START]&lt;=calcs!A$31)*((Activities[END]&gt;=calcs!A$31)+(LEN(Activities[END])=0)*(Activities[START]=calcs!A$31))),NA())</definedName>
    <definedName name="StartDate">calcs!$D$28</definedName>
    <definedName name="StartDateWindow">calcs!$D$25</definedName>
    <definedName name="WindowDays">calcs!$D$29</definedName>
    <definedName name="WindowOffset">calcs!$D$26</definedName>
  </definedNames>
  <calcPr calcId="144525"/>
</workbook>
</file>

<file path=xl/sharedStrings.xml><?xml version="1.0" encoding="utf-8"?>
<sst xmlns="http://schemas.openxmlformats.org/spreadsheetml/2006/main" count="31" uniqueCount="31">
  <si>
    <t>PROJECT TIMELINE</t>
  </si>
  <si>
    <t xml:space="preserve">ENTER START DATE: </t>
  </si>
  <si>
    <t>Id</t>
  </si>
  <si>
    <t>ACTIVITY</t>
  </si>
  <si>
    <t>START</t>
  </si>
  <si>
    <t>END</t>
  </si>
  <si>
    <t>NOTES</t>
  </si>
  <si>
    <t>Project Start</t>
  </si>
  <si>
    <t>Milestone 1</t>
  </si>
  <si>
    <t>Milestone 2</t>
  </si>
  <si>
    <t>Milestone 3</t>
  </si>
  <si>
    <t>Milestone 4</t>
  </si>
  <si>
    <t>Milestone 5</t>
  </si>
  <si>
    <t>Milestone 6</t>
  </si>
  <si>
    <t>Milestone 7</t>
  </si>
  <si>
    <t>Milestone 8</t>
  </si>
  <si>
    <t>Milestone 9</t>
  </si>
  <si>
    <t>Milestone 10</t>
  </si>
  <si>
    <t>Project End</t>
  </si>
  <si>
    <t>*** This sheet should remain hidden ***</t>
  </si>
  <si>
    <t>Today:</t>
  </si>
  <si>
    <t>Window Activities:</t>
  </si>
  <si>
    <t>Calc Window Start</t>
  </si>
  <si>
    <t>Offset</t>
  </si>
  <si>
    <t>Start</t>
  </si>
  <si>
    <t>Window</t>
  </si>
  <si>
    <t>Position</t>
  </si>
  <si>
    <t>Series</t>
  </si>
  <si>
    <t>Activity Id</t>
  </si>
  <si>
    <t>Activity</t>
  </si>
  <si>
    <t>Current Day</t>
  </si>
</sst>
</file>

<file path=xl/styles.xml><?xml version="1.0" encoding="utf-8"?>
<styleSheet xmlns="http://schemas.openxmlformats.org/spreadsheetml/2006/main">
  <numFmts count="6">
    <numFmt numFmtId="176" formatCode="dd\-mmm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(* #,##0_);_(* \(#,##0\);_(* &quot;-&quot;_);_(@_)"/>
    <numFmt numFmtId="180" formatCode="_-&quot;Rp&quot;* #,##0.00_-;\-&quot;Rp&quot;* #,##0.00_-;_-&quot;Rp&quot;* &quot;-&quot;??_-;_-@_-"/>
    <numFmt numFmtId="181" formatCode="mmm\ yyyy"/>
  </numFmts>
  <fonts count="26">
    <font>
      <sz val="10"/>
      <color theme="3"/>
      <name val="Calibri"/>
      <charset val="134"/>
      <scheme val="minor"/>
    </font>
    <font>
      <sz val="26"/>
      <color theme="0"/>
      <name val="Arial"/>
      <charset val="134"/>
    </font>
    <font>
      <b/>
      <sz val="22"/>
      <color theme="1"/>
      <name val="Calibri"/>
      <charset val="134"/>
      <scheme val="minor"/>
    </font>
    <font>
      <sz val="14"/>
      <color theme="3" tint="0.399975585192419"/>
      <name val="Calibri"/>
      <charset val="134"/>
      <scheme val="minor"/>
    </font>
    <font>
      <sz val="10"/>
      <color theme="3" tint="0.399975585192419"/>
      <name val="Calibri"/>
      <charset val="134"/>
      <scheme val="minor"/>
    </font>
    <font>
      <sz val="12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theme="3"/>
      </right>
      <top/>
      <bottom style="thick">
        <color theme="4"/>
      </bottom>
      <diagonal/>
    </border>
    <border>
      <left style="thin">
        <color theme="2" tint="-0.0999481185338908"/>
      </left>
      <right style="thin">
        <color theme="2" tint="-0.0999481185338908"/>
      </right>
      <top style="thin">
        <color theme="2" tint="-0.0999481185338908"/>
      </top>
      <bottom style="thin">
        <color theme="2" tint="-0.099948118533890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58" fontId="0" fillId="0" borderId="0" xfId="0" applyNumberFormat="1">
      <alignment vertical="center"/>
    </xf>
    <xf numFmtId="176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3" borderId="1" xfId="0" applyFill="1" applyBorder="1" applyProtection="1">
      <alignment vertical="center"/>
    </xf>
    <xf numFmtId="0" fontId="1" fillId="3" borderId="1" xfId="0" applyFont="1" applyFill="1" applyBorder="1" applyAlignment="1" applyProtection="1">
      <alignment horizontal="left" vertical="center"/>
    </xf>
    <xf numFmtId="0" fontId="0" fillId="3" borderId="2" xfId="0" applyFill="1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Alignment="1" applyProtection="1">
      <alignment horizontal="right"/>
    </xf>
    <xf numFmtId="58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horizontal="left" vertical="center" indent="1"/>
    </xf>
    <xf numFmtId="58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NumberFormat="1" applyFont="1" applyFill="1" applyBorder="1" applyProtection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9">
    <dxf/>
    <dxf>
      <alignment horizontal="left" vertical="center" indent="1"/>
    </dxf>
    <dxf>
      <numFmt numFmtId="182" formatCode="mm/dd/yyyy"/>
      <alignment horizontal="left" vertical="center" indent="1"/>
    </dxf>
    <dxf>
      <numFmt numFmtId="183" formatCode="mm/dd/yyyy"/>
      <alignment horizontal="left" vertical="center" indent="1"/>
    </dxf>
    <dxf>
      <alignment horizontal="left" vertical="center" indent="1"/>
    </dxf>
    <dxf>
      <font>
        <color theme="3"/>
      </font>
      <fill>
        <patternFill patternType="solid">
          <bgColor theme="2"/>
        </patternFill>
      </fill>
    </dxf>
    <dxf>
      <font>
        <color theme="3"/>
      </font>
    </dxf>
    <dxf>
      <font>
        <color theme="0"/>
      </font>
      <fill>
        <patternFill patternType="solid">
          <fgColor theme="4"/>
          <bgColor theme="3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/>
        <right/>
        <top/>
        <bottom/>
        <vertical style="thin">
          <color theme="3" tint="0.599963377788629"/>
        </vertical>
        <horizontal/>
      </border>
    </dxf>
  </dxfs>
  <tableStyles count="1" defaultTableStyle="TableStyleMedium2" defaultPivotStyle="PivotStyleLight8">
    <tableStyle name="Project Timeline" pivot="0" count="4">
      <tableStyleElement type="wholeTable" dxfId="8"/>
      <tableStyleElement type="headerRow" dxfId="7"/>
      <tableStyleElement type="firstRowStripe" dxfId="6"/>
      <tableStyleElement type="secondRowStripe" dxfId="5"/>
    </tableStyle>
  </tableStyles>
  <colors>
    <mruColors>
      <color rgb="00CCFFCC"/>
      <color rgb="00D1CBE1"/>
      <color rgb="00FED9CD"/>
      <color rgb="00FF5757"/>
      <color rgb="00FAEB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calcs!$B$32</c:f>
              <c:strCache>
                <c:ptCount val="1"/>
                <c:pt idx="0">
                  <c:v>1</c:v>
                </c:pt>
              </c:strCache>
            </c:strRef>
          </c:tx>
          <c:dLbls>
            <c:delete val="1"/>
          </c:dLbls>
          <c:cat>
            <c:numRef>
              <c:f>calcs!$E$31:$AH$31</c:f>
              <c:numCache>
                <c:formatCode>dd/mm/yyyy</c:formatCode>
                <c:ptCount val="30"/>
                <c:pt idx="0" c:formatCode="dd/mm/yyyy">
                  <c:v>0</c:v>
                </c:pt>
                <c:pt idx="1" c:formatCode="dd/mm/yyyy">
                  <c:v>1</c:v>
                </c:pt>
                <c:pt idx="2" c:formatCode="dd/mm/yyyy">
                  <c:v>2</c:v>
                </c:pt>
                <c:pt idx="3" c:formatCode="dd/mm/yyyy">
                  <c:v>3</c:v>
                </c:pt>
                <c:pt idx="4" c:formatCode="dd/mm/yyyy">
                  <c:v>4</c:v>
                </c:pt>
                <c:pt idx="5" c:formatCode="dd/mm/yyyy">
                  <c:v>5</c:v>
                </c:pt>
                <c:pt idx="6" c:formatCode="dd/mm/yyyy">
                  <c:v>6</c:v>
                </c:pt>
                <c:pt idx="7" c:formatCode="dd/mm/yyyy">
                  <c:v>7</c:v>
                </c:pt>
                <c:pt idx="8" c:formatCode="dd/mm/yyyy">
                  <c:v>8</c:v>
                </c:pt>
                <c:pt idx="9" c:formatCode="dd/mm/yyyy">
                  <c:v>9</c:v>
                </c:pt>
                <c:pt idx="10" c:formatCode="dd/mm/yyyy">
                  <c:v>10</c:v>
                </c:pt>
                <c:pt idx="11" c:formatCode="dd/mm/yyyy">
                  <c:v>11</c:v>
                </c:pt>
                <c:pt idx="12" c:formatCode="dd/mm/yyyy">
                  <c:v>12</c:v>
                </c:pt>
                <c:pt idx="13" c:formatCode="dd/mm/yyyy">
                  <c:v>13</c:v>
                </c:pt>
                <c:pt idx="14" c:formatCode="dd/mm/yyyy">
                  <c:v>14</c:v>
                </c:pt>
                <c:pt idx="15" c:formatCode="dd/mm/yyyy">
                  <c:v>15</c:v>
                </c:pt>
                <c:pt idx="16" c:formatCode="dd/mm/yyyy">
                  <c:v>16</c:v>
                </c:pt>
                <c:pt idx="17" c:formatCode="dd/mm/yyyy">
                  <c:v>17</c:v>
                </c:pt>
                <c:pt idx="18" c:formatCode="dd/mm/yyyy">
                  <c:v>18</c:v>
                </c:pt>
                <c:pt idx="19" c:formatCode="dd/mm/yyyy">
                  <c:v>19</c:v>
                </c:pt>
                <c:pt idx="20" c:formatCode="dd/mm/yyyy">
                  <c:v>20</c:v>
                </c:pt>
                <c:pt idx="21" c:formatCode="dd/mm/yyyy">
                  <c:v>21</c:v>
                </c:pt>
                <c:pt idx="22" c:formatCode="dd/mm/yyyy">
                  <c:v>22</c:v>
                </c:pt>
                <c:pt idx="23" c:formatCode="dd/mm/yyyy">
                  <c:v>23</c:v>
                </c:pt>
                <c:pt idx="24" c:formatCode="dd/mm/yyyy">
                  <c:v>24</c:v>
                </c:pt>
                <c:pt idx="25" c:formatCode="dd/mm/yyyy">
                  <c:v>25</c:v>
                </c:pt>
                <c:pt idx="26" c:formatCode="dd/mm/yyyy">
                  <c:v>26</c:v>
                </c:pt>
                <c:pt idx="27" c:formatCode="dd/mm/yyyy">
                  <c:v>27</c:v>
                </c:pt>
                <c:pt idx="28" c:formatCode="dd/mm/yyyy">
                  <c:v>28</c:v>
                </c:pt>
                <c:pt idx="29" c:formatCode="dd/mm/yyyy">
                  <c:v>29</c:v>
                </c:pt>
              </c:numCache>
            </c:numRef>
          </c:cat>
          <c:val>
            <c:numRef>
              <c:f>calcs!$E$32:$AH$32</c:f>
              <c:numCache>
                <c:formatCode>General</c:formatCode>
                <c:ptCount val="30"/>
                <c:pt idx="0">
                  <c:v>5.65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calcs!$D$44</c:f>
              <c:strCache>
                <c:ptCount val="1"/>
                <c:pt idx="0">
                  <c:v>PROJECT START</c:v>
                </c:pt>
              </c:strCache>
            </c:strRef>
          </c:tx>
          <c:dLbls>
            <c:dLbl>
              <c:idx val="0"/>
              <c:layout>
                <c:manualLayout>
                  <c:x val="0.0204816101044138"/>
                  <c:y val="-0.12865497076023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calcs!$E$44:$AH$44</c:f>
              <c:numCache>
                <c:formatCode>General</c:formatCode>
                <c:ptCount val="30"/>
                <c:pt idx="0">
                  <c:v>5.65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calcs!$B$33</c:f>
              <c:strCache>
                <c:ptCount val="1"/>
                <c:pt idx="0">
                  <c:v>2</c:v>
                </c:pt>
              </c:strCache>
            </c:strRef>
          </c:tx>
          <c:dLbls>
            <c:delete val="1"/>
          </c:dLbls>
          <c:cat>
            <c:numRef>
              <c:f>calcs!$E$31:$AH$31</c:f>
              <c:numCache>
                <c:formatCode>dd/mm/yyyy</c:formatCode>
                <c:ptCount val="30"/>
                <c:pt idx="0" c:formatCode="dd/mm/yyyy">
                  <c:v>0</c:v>
                </c:pt>
                <c:pt idx="1" c:formatCode="dd/mm/yyyy">
                  <c:v>1</c:v>
                </c:pt>
                <c:pt idx="2" c:formatCode="dd/mm/yyyy">
                  <c:v>2</c:v>
                </c:pt>
                <c:pt idx="3" c:formatCode="dd/mm/yyyy">
                  <c:v>3</c:v>
                </c:pt>
                <c:pt idx="4" c:formatCode="dd/mm/yyyy">
                  <c:v>4</c:v>
                </c:pt>
                <c:pt idx="5" c:formatCode="dd/mm/yyyy">
                  <c:v>5</c:v>
                </c:pt>
                <c:pt idx="6" c:formatCode="dd/mm/yyyy">
                  <c:v>6</c:v>
                </c:pt>
                <c:pt idx="7" c:formatCode="dd/mm/yyyy">
                  <c:v>7</c:v>
                </c:pt>
                <c:pt idx="8" c:formatCode="dd/mm/yyyy">
                  <c:v>8</c:v>
                </c:pt>
                <c:pt idx="9" c:formatCode="dd/mm/yyyy">
                  <c:v>9</c:v>
                </c:pt>
                <c:pt idx="10" c:formatCode="dd/mm/yyyy">
                  <c:v>10</c:v>
                </c:pt>
                <c:pt idx="11" c:formatCode="dd/mm/yyyy">
                  <c:v>11</c:v>
                </c:pt>
                <c:pt idx="12" c:formatCode="dd/mm/yyyy">
                  <c:v>12</c:v>
                </c:pt>
                <c:pt idx="13" c:formatCode="dd/mm/yyyy">
                  <c:v>13</c:v>
                </c:pt>
                <c:pt idx="14" c:formatCode="dd/mm/yyyy">
                  <c:v>14</c:v>
                </c:pt>
                <c:pt idx="15" c:formatCode="dd/mm/yyyy">
                  <c:v>15</c:v>
                </c:pt>
                <c:pt idx="16" c:formatCode="dd/mm/yyyy">
                  <c:v>16</c:v>
                </c:pt>
                <c:pt idx="17" c:formatCode="dd/mm/yyyy">
                  <c:v>17</c:v>
                </c:pt>
                <c:pt idx="18" c:formatCode="dd/mm/yyyy">
                  <c:v>18</c:v>
                </c:pt>
                <c:pt idx="19" c:formatCode="dd/mm/yyyy">
                  <c:v>19</c:v>
                </c:pt>
                <c:pt idx="20" c:formatCode="dd/mm/yyyy">
                  <c:v>20</c:v>
                </c:pt>
                <c:pt idx="21" c:formatCode="dd/mm/yyyy">
                  <c:v>21</c:v>
                </c:pt>
                <c:pt idx="22" c:formatCode="dd/mm/yyyy">
                  <c:v>22</c:v>
                </c:pt>
                <c:pt idx="23" c:formatCode="dd/mm/yyyy">
                  <c:v>23</c:v>
                </c:pt>
                <c:pt idx="24" c:formatCode="dd/mm/yyyy">
                  <c:v>24</c:v>
                </c:pt>
                <c:pt idx="25" c:formatCode="dd/mm/yyyy">
                  <c:v>25</c:v>
                </c:pt>
                <c:pt idx="26" c:formatCode="dd/mm/yyyy">
                  <c:v>26</c:v>
                </c:pt>
                <c:pt idx="27" c:formatCode="dd/mm/yyyy">
                  <c:v>27</c:v>
                </c:pt>
                <c:pt idx="28" c:formatCode="dd/mm/yyyy">
                  <c:v>28</c:v>
                </c:pt>
                <c:pt idx="29" c:formatCode="dd/mm/yyyy">
                  <c:v>29</c:v>
                </c:pt>
              </c:numCache>
            </c:numRef>
          </c:cat>
          <c:val>
            <c:numRef>
              <c:f>calcs!$E$33:$AH$33</c:f>
              <c:numCache>
                <c:formatCode>General</c:formatCode>
                <c:ptCount val="30"/>
                <c:pt idx="0">
                  <c:v>5.15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calcs!$D$45</c:f>
              <c:strCache>
                <c:ptCount val="1"/>
                <c:pt idx="0">
                  <c:v>MILESTONE 1</c:v>
                </c:pt>
              </c:strCache>
            </c:strRef>
          </c:tx>
          <c:dLbls>
            <c:dLbl>
              <c:idx val="0"/>
              <c:layout>
                <c:manualLayout>
                  <c:x val="0.128135661535758"/>
                  <c:y val="-0.085769980506822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calcs!$E$45:$AH$45</c:f>
              <c:numCache>
                <c:formatCode>General</c:formatCode>
                <c:ptCount val="30"/>
                <c:pt idx="0">
                  <c:v>5.15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calcs!$B$34</c:f>
              <c:strCache>
                <c:ptCount val="1"/>
                <c:pt idx="0">
                  <c:v>3</c:v>
                </c:pt>
              </c:strCache>
            </c:strRef>
          </c:tx>
          <c:dLbls>
            <c:delete val="1"/>
          </c:dLbls>
          <c:cat>
            <c:numRef>
              <c:f>calcs!$E$31:$AH$31</c:f>
              <c:numCache>
                <c:formatCode>dd/mm/yyyy</c:formatCode>
                <c:ptCount val="30"/>
                <c:pt idx="0" c:formatCode="dd/mm/yyyy">
                  <c:v>0</c:v>
                </c:pt>
                <c:pt idx="1" c:formatCode="dd/mm/yyyy">
                  <c:v>1</c:v>
                </c:pt>
                <c:pt idx="2" c:formatCode="dd/mm/yyyy">
                  <c:v>2</c:v>
                </c:pt>
                <c:pt idx="3" c:formatCode="dd/mm/yyyy">
                  <c:v>3</c:v>
                </c:pt>
                <c:pt idx="4" c:formatCode="dd/mm/yyyy">
                  <c:v>4</c:v>
                </c:pt>
                <c:pt idx="5" c:formatCode="dd/mm/yyyy">
                  <c:v>5</c:v>
                </c:pt>
                <c:pt idx="6" c:formatCode="dd/mm/yyyy">
                  <c:v>6</c:v>
                </c:pt>
                <c:pt idx="7" c:formatCode="dd/mm/yyyy">
                  <c:v>7</c:v>
                </c:pt>
                <c:pt idx="8" c:formatCode="dd/mm/yyyy">
                  <c:v>8</c:v>
                </c:pt>
                <c:pt idx="9" c:formatCode="dd/mm/yyyy">
                  <c:v>9</c:v>
                </c:pt>
                <c:pt idx="10" c:formatCode="dd/mm/yyyy">
                  <c:v>10</c:v>
                </c:pt>
                <c:pt idx="11" c:formatCode="dd/mm/yyyy">
                  <c:v>11</c:v>
                </c:pt>
                <c:pt idx="12" c:formatCode="dd/mm/yyyy">
                  <c:v>12</c:v>
                </c:pt>
                <c:pt idx="13" c:formatCode="dd/mm/yyyy">
                  <c:v>13</c:v>
                </c:pt>
                <c:pt idx="14" c:formatCode="dd/mm/yyyy">
                  <c:v>14</c:v>
                </c:pt>
                <c:pt idx="15" c:formatCode="dd/mm/yyyy">
                  <c:v>15</c:v>
                </c:pt>
                <c:pt idx="16" c:formatCode="dd/mm/yyyy">
                  <c:v>16</c:v>
                </c:pt>
                <c:pt idx="17" c:formatCode="dd/mm/yyyy">
                  <c:v>17</c:v>
                </c:pt>
                <c:pt idx="18" c:formatCode="dd/mm/yyyy">
                  <c:v>18</c:v>
                </c:pt>
                <c:pt idx="19" c:formatCode="dd/mm/yyyy">
                  <c:v>19</c:v>
                </c:pt>
                <c:pt idx="20" c:formatCode="dd/mm/yyyy">
                  <c:v>20</c:v>
                </c:pt>
                <c:pt idx="21" c:formatCode="dd/mm/yyyy">
                  <c:v>21</c:v>
                </c:pt>
                <c:pt idx="22" c:formatCode="dd/mm/yyyy">
                  <c:v>22</c:v>
                </c:pt>
                <c:pt idx="23" c:formatCode="dd/mm/yyyy">
                  <c:v>23</c:v>
                </c:pt>
                <c:pt idx="24" c:formatCode="dd/mm/yyyy">
                  <c:v>24</c:v>
                </c:pt>
                <c:pt idx="25" c:formatCode="dd/mm/yyyy">
                  <c:v>25</c:v>
                </c:pt>
                <c:pt idx="26" c:formatCode="dd/mm/yyyy">
                  <c:v>26</c:v>
                </c:pt>
                <c:pt idx="27" c:formatCode="dd/mm/yyyy">
                  <c:v>27</c:v>
                </c:pt>
                <c:pt idx="28" c:formatCode="dd/mm/yyyy">
                  <c:v>28</c:v>
                </c:pt>
                <c:pt idx="29" c:formatCode="dd/mm/yyyy">
                  <c:v>29</c:v>
                </c:pt>
              </c:numCache>
            </c:numRef>
          </c:cat>
          <c:val>
            <c:numRef>
              <c:f>calcs!$E$34:$AH$34</c:f>
              <c:numCache>
                <c:formatCode>General</c:formatCode>
                <c:ptCount val="30"/>
                <c:pt idx="0">
                  <c:v>4.65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calcs!$D$46</c:f>
              <c:strCache>
                <c:ptCount val="1"/>
                <c:pt idx="0">
                  <c:v>MILESTONE 2</c:v>
                </c:pt>
              </c:strCache>
            </c:strRef>
          </c:tx>
          <c:dLbls>
            <c:dLbl>
              <c:idx val="0"/>
              <c:layout>
                <c:manualLayout>
                  <c:x val="0.220627170511983"/>
                  <c:y val="-0.0389863547758286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calcs!$E$46:$AH$46</c:f>
              <c:numCache>
                <c:formatCode>General</c:formatCode>
                <c:ptCount val="30"/>
                <c:pt idx="0">
                  <c:v>4.65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calcs!$B$35</c:f>
              <c:strCache>
                <c:ptCount val="1"/>
                <c:pt idx="0">
                  <c:v>4</c:v>
                </c:pt>
              </c:strCache>
            </c:strRef>
          </c:tx>
          <c:dLbls>
            <c:delete val="1"/>
          </c:dLbls>
          <c:cat>
            <c:numRef>
              <c:f>calcs!$E$31:$AH$31</c:f>
              <c:numCache>
                <c:formatCode>dd/mm/yyyy</c:formatCode>
                <c:ptCount val="30"/>
                <c:pt idx="0" c:formatCode="dd/mm/yyyy">
                  <c:v>0</c:v>
                </c:pt>
                <c:pt idx="1" c:formatCode="dd/mm/yyyy">
                  <c:v>1</c:v>
                </c:pt>
                <c:pt idx="2" c:formatCode="dd/mm/yyyy">
                  <c:v>2</c:v>
                </c:pt>
                <c:pt idx="3" c:formatCode="dd/mm/yyyy">
                  <c:v>3</c:v>
                </c:pt>
                <c:pt idx="4" c:formatCode="dd/mm/yyyy">
                  <c:v>4</c:v>
                </c:pt>
                <c:pt idx="5" c:formatCode="dd/mm/yyyy">
                  <c:v>5</c:v>
                </c:pt>
                <c:pt idx="6" c:formatCode="dd/mm/yyyy">
                  <c:v>6</c:v>
                </c:pt>
                <c:pt idx="7" c:formatCode="dd/mm/yyyy">
                  <c:v>7</c:v>
                </c:pt>
                <c:pt idx="8" c:formatCode="dd/mm/yyyy">
                  <c:v>8</c:v>
                </c:pt>
                <c:pt idx="9" c:formatCode="dd/mm/yyyy">
                  <c:v>9</c:v>
                </c:pt>
                <c:pt idx="10" c:formatCode="dd/mm/yyyy">
                  <c:v>10</c:v>
                </c:pt>
                <c:pt idx="11" c:formatCode="dd/mm/yyyy">
                  <c:v>11</c:v>
                </c:pt>
                <c:pt idx="12" c:formatCode="dd/mm/yyyy">
                  <c:v>12</c:v>
                </c:pt>
                <c:pt idx="13" c:formatCode="dd/mm/yyyy">
                  <c:v>13</c:v>
                </c:pt>
                <c:pt idx="14" c:formatCode="dd/mm/yyyy">
                  <c:v>14</c:v>
                </c:pt>
                <c:pt idx="15" c:formatCode="dd/mm/yyyy">
                  <c:v>15</c:v>
                </c:pt>
                <c:pt idx="16" c:formatCode="dd/mm/yyyy">
                  <c:v>16</c:v>
                </c:pt>
                <c:pt idx="17" c:formatCode="dd/mm/yyyy">
                  <c:v>17</c:v>
                </c:pt>
                <c:pt idx="18" c:formatCode="dd/mm/yyyy">
                  <c:v>18</c:v>
                </c:pt>
                <c:pt idx="19" c:formatCode="dd/mm/yyyy">
                  <c:v>19</c:v>
                </c:pt>
                <c:pt idx="20" c:formatCode="dd/mm/yyyy">
                  <c:v>20</c:v>
                </c:pt>
                <c:pt idx="21" c:formatCode="dd/mm/yyyy">
                  <c:v>21</c:v>
                </c:pt>
                <c:pt idx="22" c:formatCode="dd/mm/yyyy">
                  <c:v>22</c:v>
                </c:pt>
                <c:pt idx="23" c:formatCode="dd/mm/yyyy">
                  <c:v>23</c:v>
                </c:pt>
                <c:pt idx="24" c:formatCode="dd/mm/yyyy">
                  <c:v>24</c:v>
                </c:pt>
                <c:pt idx="25" c:formatCode="dd/mm/yyyy">
                  <c:v>25</c:v>
                </c:pt>
                <c:pt idx="26" c:formatCode="dd/mm/yyyy">
                  <c:v>26</c:v>
                </c:pt>
                <c:pt idx="27" c:formatCode="dd/mm/yyyy">
                  <c:v>27</c:v>
                </c:pt>
                <c:pt idx="28" c:formatCode="dd/mm/yyyy">
                  <c:v>28</c:v>
                </c:pt>
                <c:pt idx="29" c:formatCode="dd/mm/yyyy">
                  <c:v>29</c:v>
                </c:pt>
              </c:numCache>
            </c:numRef>
          </c:cat>
          <c:val>
            <c:numRef>
              <c:f>calcs!$E$35:$AH$35</c:f>
              <c:numCache>
                <c:formatCode>General</c:formatCode>
                <c:ptCount val="30"/>
                <c:pt idx="0">
                  <c:v>4.15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calcs!$D$47</c:f>
              <c:strCache>
                <c:ptCount val="1"/>
                <c:pt idx="0">
                  <c:v>MILESTONE 3</c:v>
                </c:pt>
              </c:strCache>
            </c:strRef>
          </c:tx>
          <c:dLbls>
            <c:dLbl>
              <c:idx val="0"/>
              <c:layout>
                <c:manualLayout>
                  <c:x val="0.276728577595923"/>
                  <c:y val="-0.0116959064327485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calcs!$E$47:$AH$47</c:f>
              <c:numCache>
                <c:formatCode>General</c:formatCode>
                <c:ptCount val="30"/>
                <c:pt idx="0">
                  <c:v>4.15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calcs!$B$36</c:f>
              <c:strCache>
                <c:ptCount val="1"/>
                <c:pt idx="0">
                  <c:v>5</c:v>
                </c:pt>
              </c:strCache>
            </c:strRef>
          </c:tx>
          <c:dLbls>
            <c:delete val="1"/>
          </c:dLbls>
          <c:cat>
            <c:numRef>
              <c:f>calcs!$E$31:$AH$31</c:f>
              <c:numCache>
                <c:formatCode>dd/mm/yyyy</c:formatCode>
                <c:ptCount val="30"/>
                <c:pt idx="0" c:formatCode="dd/mm/yyyy">
                  <c:v>0</c:v>
                </c:pt>
                <c:pt idx="1" c:formatCode="dd/mm/yyyy">
                  <c:v>1</c:v>
                </c:pt>
                <c:pt idx="2" c:formatCode="dd/mm/yyyy">
                  <c:v>2</c:v>
                </c:pt>
                <c:pt idx="3" c:formatCode="dd/mm/yyyy">
                  <c:v>3</c:v>
                </c:pt>
                <c:pt idx="4" c:formatCode="dd/mm/yyyy">
                  <c:v>4</c:v>
                </c:pt>
                <c:pt idx="5" c:formatCode="dd/mm/yyyy">
                  <c:v>5</c:v>
                </c:pt>
                <c:pt idx="6" c:formatCode="dd/mm/yyyy">
                  <c:v>6</c:v>
                </c:pt>
                <c:pt idx="7" c:formatCode="dd/mm/yyyy">
                  <c:v>7</c:v>
                </c:pt>
                <c:pt idx="8" c:formatCode="dd/mm/yyyy">
                  <c:v>8</c:v>
                </c:pt>
                <c:pt idx="9" c:formatCode="dd/mm/yyyy">
                  <c:v>9</c:v>
                </c:pt>
                <c:pt idx="10" c:formatCode="dd/mm/yyyy">
                  <c:v>10</c:v>
                </c:pt>
                <c:pt idx="11" c:formatCode="dd/mm/yyyy">
                  <c:v>11</c:v>
                </c:pt>
                <c:pt idx="12" c:formatCode="dd/mm/yyyy">
                  <c:v>12</c:v>
                </c:pt>
                <c:pt idx="13" c:formatCode="dd/mm/yyyy">
                  <c:v>13</c:v>
                </c:pt>
                <c:pt idx="14" c:formatCode="dd/mm/yyyy">
                  <c:v>14</c:v>
                </c:pt>
                <c:pt idx="15" c:formatCode="dd/mm/yyyy">
                  <c:v>15</c:v>
                </c:pt>
                <c:pt idx="16" c:formatCode="dd/mm/yyyy">
                  <c:v>16</c:v>
                </c:pt>
                <c:pt idx="17" c:formatCode="dd/mm/yyyy">
                  <c:v>17</c:v>
                </c:pt>
                <c:pt idx="18" c:formatCode="dd/mm/yyyy">
                  <c:v>18</c:v>
                </c:pt>
                <c:pt idx="19" c:formatCode="dd/mm/yyyy">
                  <c:v>19</c:v>
                </c:pt>
                <c:pt idx="20" c:formatCode="dd/mm/yyyy">
                  <c:v>20</c:v>
                </c:pt>
                <c:pt idx="21" c:formatCode="dd/mm/yyyy">
                  <c:v>21</c:v>
                </c:pt>
                <c:pt idx="22" c:formatCode="dd/mm/yyyy">
                  <c:v>22</c:v>
                </c:pt>
                <c:pt idx="23" c:formatCode="dd/mm/yyyy">
                  <c:v>23</c:v>
                </c:pt>
                <c:pt idx="24" c:formatCode="dd/mm/yyyy">
                  <c:v>24</c:v>
                </c:pt>
                <c:pt idx="25" c:formatCode="dd/mm/yyyy">
                  <c:v>25</c:v>
                </c:pt>
                <c:pt idx="26" c:formatCode="dd/mm/yyyy">
                  <c:v>26</c:v>
                </c:pt>
                <c:pt idx="27" c:formatCode="dd/mm/yyyy">
                  <c:v>27</c:v>
                </c:pt>
                <c:pt idx="28" c:formatCode="dd/mm/yyyy">
                  <c:v>28</c:v>
                </c:pt>
                <c:pt idx="29" c:formatCode="dd/mm/yyyy">
                  <c:v>29</c:v>
                </c:pt>
              </c:numCache>
            </c:numRef>
          </c:cat>
          <c:val>
            <c:numRef>
              <c:f>calcs!$E$36:$AH$36</c:f>
              <c:numCache>
                <c:formatCode>General</c:formatCode>
                <c:ptCount val="30"/>
                <c:pt idx="0">
                  <c:v>3.65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calcs!$D$48</c:f>
              <c:strCache>
                <c:ptCount val="1"/>
                <c:pt idx="0">
                  <c:v>MILESTONE 4</c:v>
                </c:pt>
              </c:strCache>
            </c:strRef>
          </c:tx>
          <c:dLbls>
            <c:dLbl>
              <c:idx val="0"/>
              <c:layout>
                <c:manualLayout>
                  <c:x val="0.388931391763802"/>
                  <c:y val="-0.0272904483430799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calcs!$E$48:$AH$48</c:f>
              <c:numCache>
                <c:formatCode>General</c:formatCode>
                <c:ptCount val="30"/>
                <c:pt idx="0">
                  <c:v>3.65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calcs!$B$37</c:f>
              <c:strCache>
                <c:ptCount val="1"/>
                <c:pt idx="0">
                  <c:v>6</c:v>
                </c:pt>
              </c:strCache>
            </c:strRef>
          </c:tx>
          <c:dLbls>
            <c:delete val="1"/>
          </c:dLbls>
          <c:val>
            <c:numRef>
              <c:f>calcs!$E$37:$AH$37</c:f>
              <c:numCache>
                <c:formatCode>General</c:formatCode>
                <c:ptCount val="30"/>
                <c:pt idx="0">
                  <c:v>3.15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calcs!$D$49</c:f>
              <c:strCache>
                <c:ptCount val="1"/>
                <c:pt idx="0">
                  <c:v>MILESTONE 5</c:v>
                </c:pt>
              </c:strCache>
            </c:strRef>
          </c:tx>
          <c:dLbls>
            <c:dLbl>
              <c:idx val="0"/>
              <c:layout>
                <c:manualLayout>
                  <c:x val="0.484455409231051"/>
                  <c:y val="-0.0389863547758285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calcs!$E$49:$AH$49</c:f>
              <c:numCache>
                <c:formatCode>General</c:formatCode>
                <c:ptCount val="30"/>
                <c:pt idx="0">
                  <c:v>3.15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calcs!$B$38</c:f>
              <c:strCache>
                <c:ptCount val="1"/>
                <c:pt idx="0">
                  <c:v>7</c:v>
                </c:pt>
              </c:strCache>
            </c:strRef>
          </c:tx>
          <c:dLbls>
            <c:delete val="1"/>
          </c:dLbls>
          <c:val>
            <c:numRef>
              <c:f>calcs!$E$38:$AH$38</c:f>
              <c:numCache>
                <c:formatCode>General</c:formatCode>
                <c:ptCount val="30"/>
                <c:pt idx="0">
                  <c:v>2.65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calcs!$D$50</c:f>
              <c:strCache>
                <c:ptCount val="1"/>
                <c:pt idx="0">
                  <c:v>MILESTONE 6</c:v>
                </c:pt>
              </c:strCache>
            </c:strRef>
          </c:tx>
          <c:dLbls>
            <c:dLbl>
              <c:idx val="0"/>
              <c:layout>
                <c:manualLayout>
                  <c:x val="0.616369528590586"/>
                  <c:y val="-0.0506822612085771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calcs!$E$50:$AH$50</c:f>
              <c:numCache>
                <c:formatCode>General</c:formatCode>
                <c:ptCount val="30"/>
                <c:pt idx="0">
                  <c:v>2.65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calcs!$B$39</c:f>
              <c:strCache>
                <c:ptCount val="1"/>
                <c:pt idx="0">
                  <c:v>8</c:v>
                </c:pt>
              </c:strCache>
            </c:strRef>
          </c:tx>
          <c:dLbls>
            <c:delete val="1"/>
          </c:dLbls>
          <c:val>
            <c:numRef>
              <c:f>calcs!$E$39:$AH$39</c:f>
              <c:numCache>
                <c:formatCode>General</c:formatCode>
                <c:ptCount val="30"/>
                <c:pt idx="0">
                  <c:v>2.15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calcs!$D$51</c:f>
              <c:strCache>
                <c:ptCount val="1"/>
                <c:pt idx="0">
                  <c:v>MILESTONE 7</c:v>
                </c:pt>
              </c:strCache>
            </c:strRef>
          </c:tx>
          <c:dLbls>
            <c:dLbl>
              <c:idx val="0"/>
              <c:layout>
                <c:manualLayout>
                  <c:x val="0.760413681914215"/>
                  <c:y val="-0.0935672514619885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calcs!$E$51:$AH$51</c:f>
              <c:numCache>
                <c:formatCode>General</c:formatCode>
                <c:ptCount val="30"/>
                <c:pt idx="0">
                  <c:v>2.15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calcs!$B$40</c:f>
              <c:strCache>
                <c:ptCount val="1"/>
                <c:pt idx="0">
                  <c:v>9</c:v>
                </c:pt>
              </c:strCache>
            </c:strRef>
          </c:tx>
          <c:dLbls>
            <c:delete val="1"/>
          </c:dLbls>
          <c:val>
            <c:numRef>
              <c:f>calcs!$E$40:$AH$40</c:f>
              <c:numCache>
                <c:formatCode>General</c:formatCode>
                <c:ptCount val="30"/>
                <c:pt idx="0">
                  <c:v>1.65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calcs!$D$52</c:f>
              <c:strCache>
                <c:ptCount val="1"/>
                <c:pt idx="0">
                  <c:v>MILESTONE 8</c:v>
                </c:pt>
              </c:strCache>
            </c:strRef>
          </c:tx>
          <c:dLbls>
            <c:dLbl>
              <c:idx val="0"/>
              <c:layout>
                <c:manualLayout>
                  <c:x val="0.874132750327606"/>
                  <c:y val="-0.11306042884990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calcs!$E$52:$AH$52</c:f>
              <c:numCache>
                <c:formatCode>General</c:formatCode>
                <c:ptCount val="30"/>
                <c:pt idx="0">
                  <c:v>1.65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"Today"</c:f>
              <c:strCache>
                <c:ptCount val="1"/>
                <c:pt idx="0">
                  <c:v>Today</c:v>
                </c:pt>
              </c:strCache>
            </c:strRef>
          </c:tx>
          <c:marker>
            <c:symbol val="none"/>
          </c:marker>
          <c:dLbls>
            <c:delete val="1"/>
          </c:dLbls>
          <c:errBars>
            <c:errDir val="y"/>
            <c:errBarType val="both"/>
            <c:errValType val="fixedVal"/>
            <c:noEndCap val="0"/>
            <c:val val="10"/>
          </c:errBars>
          <c:val>
            <c:numRef>
              <c:f>calcs!$E$56:$AH$56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calcs!$D$58</c:f>
              <c:strCache>
                <c:ptCount val="1"/>
                <c:pt idx="0">
                  <c:v>Jan 1900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calcs!$E$58:$AH$58</c:f>
              <c:numCache>
                <c:formatCode>General</c:formatCode>
                <c:ptCount val="30"/>
                <c:pt idx="0">
                  <c:v>#N/A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calcs!$D$61</c:f>
              <c:strCache>
                <c:ptCount val="1"/>
                <c:pt idx="0">
                  <c:v>Feb 1900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calcs!$E$61:$AH$61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calcs!$D$66</c:f>
              <c:strCache>
                <c:ptCount val="1"/>
                <c:pt idx="0">
                  <c:v>Feb 1900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calcs!$E$66:$AH$66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calcs!$D$65</c:f>
              <c:strCache>
                <c:ptCount val="1"/>
                <c:pt idx="0">
                  <c:v>Jan 1900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calcs!$E$65:$AH$65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0.5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24"/>
          <c:order val="23"/>
          <c:tx>
            <c:strRef>
              <c:f>"Day Dot Line"</c:f>
              <c:strCache>
                <c:ptCount val="1"/>
                <c:pt idx="0">
                  <c:v>Day Dot Line</c:v>
                </c:pt>
              </c:strCache>
            </c:strRef>
          </c:tx>
          <c:dLbls>
            <c:dLbl>
              <c:idx val="0"/>
              <c:layout/>
              <c:tx>
                <c:strRef>
                  <c:f>calcs!$E$72</c:f>
                  <c:strCache>
                    <c:ptCount val="1"/>
                    <c:pt idx="0">
                      <c:v>00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strRef>
                  <c:f>calcs!$F$72</c:f>
                  <c:strCache>
                    <c:ptCount val="1"/>
                    <c:pt idx="0">
                      <c:v>01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strRef>
                  <c:f>calcs!$G$72</c:f>
                  <c:strCache>
                    <c:ptCount val="1"/>
                    <c:pt idx="0">
                      <c:v>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strRef>
                  <c:f>calcs!$H$72</c:f>
                  <c:strCache>
                    <c:ptCount val="1"/>
                    <c:pt idx="0">
                      <c:v>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strRef>
                  <c:f>calcs!$I$72</c:f>
                  <c:strCache>
                    <c:ptCount val="1"/>
                    <c:pt idx="0">
                      <c:v>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strRef>
                  <c:f>calcs!$J$72</c:f>
                  <c:strCache>
                    <c:ptCount val="1"/>
                    <c:pt idx="0">
                      <c:v>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strRef>
                  <c:f>calcs!$K$72</c:f>
                  <c:strCache>
                    <c:ptCount val="1"/>
                    <c:pt idx="0">
                      <c:v>06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tx>
                <c:strRef>
                  <c:f>calcs!$L$72</c:f>
                  <c:strCache>
                    <c:ptCount val="1"/>
                    <c:pt idx="0">
                      <c:v>07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strRef>
                  <c:f>calcs!$M$72</c:f>
                  <c:strCache>
                    <c:ptCount val="1"/>
                    <c:pt idx="0">
                      <c:v>08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tx>
                <c:strRef>
                  <c:f>calcs!$N$72</c:f>
                  <c:strCache>
                    <c:ptCount val="1"/>
                    <c:pt idx="0">
                      <c:v>09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tx>
                <c:strRef>
                  <c:f>calcs!$O$72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tx>
                <c:strRef>
                  <c:f>calcs!$P$72</c:f>
                  <c:strCache>
                    <c:ptCount val="1"/>
                    <c:pt idx="0">
                      <c:v>11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/>
              <c:tx>
                <c:strRef>
                  <c:f>calcs!$Q$72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/>
              <c:tx>
                <c:strRef>
                  <c:f>calcs!$R$72</c:f>
                  <c:strCache>
                    <c:ptCount val="1"/>
                    <c:pt idx="0">
                      <c:v>13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/>
              <c:tx>
                <c:strRef>
                  <c:f>calcs!$S$72</c:f>
                  <c:strCache>
                    <c:ptCount val="1"/>
                    <c:pt idx="0">
                      <c:v>14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/>
              <c:tx>
                <c:strRef>
                  <c:f>calcs!$T$72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/>
              <c:tx>
                <c:strRef>
                  <c:f>calcs!$U$72</c:f>
                  <c:strCache>
                    <c:ptCount val="1"/>
                    <c:pt idx="0">
                      <c:v>16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/>
              <c:tx>
                <c:strRef>
                  <c:f>calcs!$V$72</c:f>
                  <c:strCache>
                    <c:ptCount val="1"/>
                    <c:pt idx="0">
                      <c:v>17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/>
              <c:tx>
                <c:strRef>
                  <c:f>calcs!$W$72</c:f>
                  <c:strCache>
                    <c:ptCount val="1"/>
                    <c:pt idx="0">
                      <c:v>18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/>
              <c:tx>
                <c:strRef>
                  <c:f>calcs!$X$72</c:f>
                  <c:strCache>
                    <c:ptCount val="1"/>
                    <c:pt idx="0">
                      <c:v>19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/>
              <c:tx>
                <c:strRef>
                  <c:f>calcs!$Y$72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/>
              <c:tx>
                <c:strRef>
                  <c:f>calcs!$Z$72</c:f>
                  <c:strCache>
                    <c:ptCount val="1"/>
                    <c:pt idx="0">
                      <c:v>21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/>
              <c:tx>
                <c:strRef>
                  <c:f>calcs!$AA$72</c:f>
                  <c:strCache>
                    <c:ptCount val="1"/>
                    <c:pt idx="0">
                      <c:v>22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/>
              <c:tx>
                <c:strRef>
                  <c:f>calcs!$AB$72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/>
              <c:tx>
                <c:strRef>
                  <c:f>calcs!$AC$72</c:f>
                  <c:strCache>
                    <c:ptCount val="1"/>
                    <c:pt idx="0">
                      <c:v>24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/>
              <c:tx>
                <c:strRef>
                  <c:f>calcs!$AD$72</c:f>
                  <c:strCache>
                    <c:ptCount val="1"/>
                    <c:pt idx="0">
                      <c:v>25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/>
              <c:tx>
                <c:strRef>
                  <c:f>calcs!$AE$72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/>
              <c:tx>
                <c:strRef>
                  <c:f>calcs!$AF$72</c:f>
                  <c:strCache>
                    <c:ptCount val="1"/>
                    <c:pt idx="0">
                      <c:v>27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/>
              <c:tx>
                <c:strRef>
                  <c:f>calcs!$AG$72</c:f>
                  <c:strCache>
                    <c:ptCount val="1"/>
                    <c:pt idx="0">
                      <c:v>28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/>
              <c:tx>
                <c:strRef>
                  <c:f>calcs!$AH$72</c:f>
                  <c:strCache>
                    <c:ptCount val="1"/>
                    <c:pt idx="0">
                      <c:v>29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calcs!$E$71:$AH$71</c:f>
              <c:numCache>
                <c:formatCode>General</c:formatCode>
                <c:ptCount val="3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</c:numCache>
            </c:numRef>
          </c:val>
          <c:smooth val="0"/>
        </c:ser>
        <c:ser>
          <c:idx val="23"/>
          <c:order val="24"/>
          <c:tx>
            <c:strRef>
              <c:f>"Day Dot Line For Text Labels"</c:f>
              <c:strCache>
                <c:ptCount val="1"/>
                <c:pt idx="0">
                  <c:v>Day Dot Line For Text Labels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calcs!$E$69:$AH$69</c:f>
              <c:numCache>
                <c:formatCode>General</c:formatCode>
                <c:ptCount val="30"/>
                <c:pt idx="0">
                  <c:v>2.3</c:v>
                </c:pt>
                <c:pt idx="1">
                  <c:v>2.3</c:v>
                </c:pt>
                <c:pt idx="2">
                  <c:v>2.3</c:v>
                </c:pt>
                <c:pt idx="3">
                  <c:v>2.3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2.3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2.3</c:v>
                </c:pt>
                <c:pt idx="13">
                  <c:v>2.3</c:v>
                </c:pt>
                <c:pt idx="14">
                  <c:v>2.3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2.3</c:v>
                </c:pt>
                <c:pt idx="20">
                  <c:v>2.3</c:v>
                </c:pt>
                <c:pt idx="21">
                  <c:v>2.3</c:v>
                </c:pt>
                <c:pt idx="22">
                  <c:v>2.3</c:v>
                </c:pt>
                <c:pt idx="23">
                  <c:v>2.3</c:v>
                </c:pt>
                <c:pt idx="24">
                  <c:v>2.3</c:v>
                </c:pt>
                <c:pt idx="25">
                  <c:v>2.3</c:v>
                </c:pt>
                <c:pt idx="26">
                  <c:v>2.3</c:v>
                </c:pt>
                <c:pt idx="27">
                  <c:v>2.3</c:v>
                </c:pt>
                <c:pt idx="28">
                  <c:v>2.3</c:v>
                </c:pt>
                <c:pt idx="29">
                  <c:v>2.3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calcs!$D$59</c:f>
              <c:strCache>
                <c:ptCount val="1"/>
                <c:pt idx="0">
                  <c:v>Jan 1900 - Top Band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calcs!$E$59:$AH$59</c:f>
              <c:numCache>
                <c:formatCode>General</c:formatCode>
                <c:ptCount val="30"/>
                <c:pt idx="0">
                  <c:v>#N/A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calcs!$D$62</c:f>
              <c:strCache>
                <c:ptCount val="1"/>
                <c:pt idx="0">
                  <c:v>Feb 1900 - Top Band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calcs!$E$62:$AH$62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100776"/>
        <c:axId val="352101168"/>
      </c:lineChart>
      <c:dateAx>
        <c:axId val="352100776"/>
        <c:scaling>
          <c:orientation val="minMax"/>
        </c:scaling>
        <c:delete val="1"/>
        <c:axPos val="b"/>
        <c:majorGridlines/>
        <c:numFmt formatCode="d" sourceLinked="0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52101168"/>
        <c:crosses val="autoZero"/>
        <c:auto val="1"/>
        <c:lblOffset val="100"/>
        <c:baseTimeUnit val="days"/>
      </c:dateAx>
      <c:valAx>
        <c:axId val="352101168"/>
        <c:scaling>
          <c:orientation val="minMax"/>
          <c:max val="13.5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52100776"/>
        <c:crosses val="autoZero"/>
        <c:crossBetween val="between"/>
        <c:majorUnit val="1"/>
      </c:valAx>
    </c:plotArea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WindowOffset" horiz="1" max="100" noThreeD="1" page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</xdr:col>
      <xdr:colOff>200025</xdr:colOff>
      <xdr:row>2</xdr:row>
      <xdr:rowOff>47625</xdr:rowOff>
    </xdr:from>
    <xdr:to>
      <xdr:col>6</xdr:col>
      <xdr:colOff>3680079</xdr:colOff>
      <xdr:row>17</xdr:row>
      <xdr:rowOff>19050</xdr:rowOff>
    </xdr:to>
    <xdr:graphicFrame>
      <xdr:nvGraphicFramePr>
        <xdr:cNvPr id="7" name="TimelineChart" descr="Scrollable timeline of the project activities."/>
        <xdr:cNvGraphicFramePr/>
      </xdr:nvGraphicFramePr>
      <xdr:xfrm>
        <a:off x="809625" y="866775"/>
        <a:ext cx="8375650" cy="3257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209550</xdr:rowOff>
        </xdr:from>
        <xdr:to>
          <xdr:col>7</xdr:col>
          <xdr:colOff>0</xdr:colOff>
          <xdr:row>21</xdr:row>
          <xdr:rowOff>0</xdr:rowOff>
        </xdr:to>
        <xdr:sp>
          <xdr:nvSpPr>
            <xdr:cNvPr id="1025" name="Scroll Ba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324350" y="4752975"/>
              <a:ext cx="4972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Activities" displayName="Activities" ref="C23:G35" totalsRowShown="0">
  <autoFilter ref="C23:G35"/>
  <sortState ref="C23:G35">
    <sortCondition ref="E19:E25"/>
  </sortState>
  <tableColumns count="5">
    <tableColumn id="5" name="Id" dataDxfId="0"/>
    <tableColumn id="1" name="ACTIVITY" dataDxfId="1"/>
    <tableColumn id="2" name="START" dataDxfId="2"/>
    <tableColumn id="3" name="END" dataDxfId="3"/>
    <tableColumn id="4" name="NOTES" dataDxfId="4"/>
  </tableColumns>
  <tableStyleInfo name="Project Timeli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ject Timeline">
      <a:dk1>
        <a:sysClr val="windowText" lastClr="000000"/>
      </a:dk1>
      <a:lt1>
        <a:sysClr val="window" lastClr="FFFFFF"/>
      </a:lt1>
      <a:dk2>
        <a:srgbClr val="37464D"/>
      </a:dk2>
      <a:lt2>
        <a:srgbClr val="F0ECEB"/>
      </a:lt2>
      <a:accent1>
        <a:srgbClr val="FE713B"/>
      </a:accent1>
      <a:accent2>
        <a:srgbClr val="0CA8C7"/>
      </a:accent2>
      <a:accent3>
        <a:srgbClr val="9BD174"/>
      </a:accent3>
      <a:accent4>
        <a:srgbClr val="8F6BA2"/>
      </a:accent4>
      <a:accent5>
        <a:srgbClr val="FFED56"/>
      </a:accent5>
      <a:accent6>
        <a:srgbClr val="E95877"/>
      </a:accent6>
      <a:hlink>
        <a:srgbClr val="47C2D9"/>
      </a:hlink>
      <a:folHlink>
        <a:srgbClr val="8F6BA2"/>
      </a:folHlink>
    </a:clrScheme>
    <a:fontScheme name="Project Timelin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table" Target="../tables/table1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5"/>
    <pageSetUpPr autoPageBreaks="0"/>
  </sheetPr>
  <dimension ref="B2:H35"/>
  <sheetViews>
    <sheetView showGridLines="0" tabSelected="1" zoomScale="69" zoomScaleNormal="69" workbookViewId="0">
      <selection activeCell="F31" sqref="F31"/>
    </sheetView>
  </sheetViews>
  <sheetFormatPr defaultColWidth="9" defaultRowHeight="17.25" customHeight="1" outlineLevelCol="7"/>
  <cols>
    <col min="1" max="1" width="9.14285714285714" style="5" customWidth="1"/>
    <col min="2" max="2" width="5.57142857142857" style="5" customWidth="1"/>
    <col min="3" max="3" width="9" style="5" hidden="1" customWidth="1"/>
    <col min="4" max="4" width="31" style="5" customWidth="1"/>
    <col min="5" max="6" width="18.4285714285714" style="5" customWidth="1"/>
    <col min="7" max="7" width="56.8571428571429" style="5" customWidth="1"/>
    <col min="8" max="8" width="5.57142857142857" style="5" customWidth="1"/>
    <col min="9" max="16384" width="9.14285714285714" style="5"/>
  </cols>
  <sheetData>
    <row r="2" s="4" customFormat="1" ht="47.25" customHeight="1" spans="2:8">
      <c r="B2" s="6"/>
      <c r="C2" s="6"/>
      <c r="D2" s="7" t="s">
        <v>0</v>
      </c>
      <c r="E2" s="6"/>
      <c r="F2" s="6"/>
      <c r="G2" s="6"/>
      <c r="H2" s="8"/>
    </row>
    <row r="3" customHeight="1" spans="4:4">
      <c r="D3" s="9"/>
    </row>
    <row r="19" customHeight="1" spans="4:7">
      <c r="D19" s="10"/>
      <c r="E19" s="10"/>
      <c r="F19" s="10"/>
      <c r="G19" s="10"/>
    </row>
    <row r="20" customHeight="1" spans="4:7">
      <c r="D20" s="11"/>
      <c r="E20" s="11"/>
      <c r="F20" s="11"/>
      <c r="G20" s="11"/>
    </row>
    <row r="21" customHeight="1" spans="4:7">
      <c r="D21" s="12" t="s">
        <v>1</v>
      </c>
      <c r="E21" s="13"/>
      <c r="F21" s="11"/>
      <c r="G21" s="11"/>
    </row>
    <row r="22" customHeight="1" spans="4:7">
      <c r="D22" s="11"/>
      <c r="E22" s="11"/>
      <c r="F22" s="11"/>
      <c r="G22" s="11"/>
    </row>
    <row r="23" customHeight="1" spans="3:7">
      <c r="C23" s="14" t="s">
        <v>2</v>
      </c>
      <c r="D23" s="15" t="s">
        <v>3</v>
      </c>
      <c r="E23" s="15" t="s">
        <v>4</v>
      </c>
      <c r="F23" s="15" t="s">
        <v>5</v>
      </c>
      <c r="G23" s="15" t="s">
        <v>6</v>
      </c>
    </row>
    <row r="24" customHeight="1" spans="3:7">
      <c r="C24" s="14">
        <f t="shared" ref="C24:C29" si="0">N(C23)+1</f>
        <v>1</v>
      </c>
      <c r="D24" s="16" t="s">
        <v>7</v>
      </c>
      <c r="E24" s="17"/>
      <c r="F24" s="17"/>
      <c r="G24" s="16"/>
    </row>
    <row r="25" customHeight="1" spans="3:7">
      <c r="C25" s="14">
        <f t="shared" si="0"/>
        <v>2</v>
      </c>
      <c r="D25" s="16" t="s">
        <v>8</v>
      </c>
      <c r="E25" s="17"/>
      <c r="F25" s="17"/>
      <c r="G25" s="16"/>
    </row>
    <row r="26" customHeight="1" spans="3:7">
      <c r="C26" s="14">
        <f t="shared" si="0"/>
        <v>3</v>
      </c>
      <c r="D26" s="16" t="s">
        <v>9</v>
      </c>
      <c r="E26" s="17"/>
      <c r="F26" s="17"/>
      <c r="G26" s="16"/>
    </row>
    <row r="27" customHeight="1" spans="3:7">
      <c r="C27" s="14">
        <f t="shared" si="0"/>
        <v>4</v>
      </c>
      <c r="D27" s="16" t="s">
        <v>10</v>
      </c>
      <c r="E27" s="17"/>
      <c r="F27" s="17"/>
      <c r="G27" s="16"/>
    </row>
    <row r="28" customHeight="1" spans="3:7">
      <c r="C28" s="14">
        <f t="shared" si="0"/>
        <v>5</v>
      </c>
      <c r="D28" s="16" t="s">
        <v>11</v>
      </c>
      <c r="E28" s="17"/>
      <c r="F28" s="17"/>
      <c r="G28" s="16"/>
    </row>
    <row r="29" customHeight="1" spans="3:7">
      <c r="C29" s="14">
        <f t="shared" si="0"/>
        <v>6</v>
      </c>
      <c r="D29" s="16" t="s">
        <v>12</v>
      </c>
      <c r="E29" s="17"/>
      <c r="F29" s="17"/>
      <c r="G29" s="16"/>
    </row>
    <row r="30" customHeight="1" spans="3:7">
      <c r="C30" s="18">
        <f t="shared" ref="C30:C35" si="1">N(C29)+1</f>
        <v>7</v>
      </c>
      <c r="D30" s="16" t="s">
        <v>13</v>
      </c>
      <c r="E30" s="17"/>
      <c r="F30" s="17"/>
      <c r="G30" s="16"/>
    </row>
    <row r="31" customHeight="1" spans="3:7">
      <c r="C31" s="18">
        <f t="shared" si="1"/>
        <v>8</v>
      </c>
      <c r="D31" s="16" t="s">
        <v>14</v>
      </c>
      <c r="E31" s="17"/>
      <c r="F31" s="17"/>
      <c r="G31" s="16"/>
    </row>
    <row r="32" customHeight="1" spans="3:7">
      <c r="C32" s="18">
        <f t="shared" si="1"/>
        <v>9</v>
      </c>
      <c r="D32" s="16" t="s">
        <v>15</v>
      </c>
      <c r="E32" s="17"/>
      <c r="F32" s="17"/>
      <c r="G32" s="16"/>
    </row>
    <row r="33" customHeight="1" spans="3:7">
      <c r="C33" s="18">
        <f t="shared" si="1"/>
        <v>10</v>
      </c>
      <c r="D33" s="16" t="s">
        <v>16</v>
      </c>
      <c r="E33" s="17"/>
      <c r="F33" s="17"/>
      <c r="G33" s="16"/>
    </row>
    <row r="34" customHeight="1" spans="3:7">
      <c r="C34" s="18">
        <f t="shared" si="1"/>
        <v>11</v>
      </c>
      <c r="D34" s="16" t="s">
        <v>17</v>
      </c>
      <c r="E34" s="17"/>
      <c r="F34" s="17"/>
      <c r="G34" s="16"/>
    </row>
    <row r="35" customHeight="1" spans="3:7">
      <c r="C35" s="18">
        <f t="shared" si="1"/>
        <v>12</v>
      </c>
      <c r="D35" s="16" t="s">
        <v>18</v>
      </c>
      <c r="E35" s="17"/>
      <c r="F35" s="17"/>
      <c r="G35" s="16"/>
    </row>
  </sheetData>
  <sheetProtection selectLockedCells="1"/>
  <printOptions horizontalCentered="1"/>
  <pageMargins left="0.25" right="0.25" top="0.5" bottom="0.5" header="0.3" footer="0.3"/>
  <pageSetup paperSize="1" fitToHeight="0" orientation="landscape"/>
  <headerFooter/>
  <rowBreaks count="2" manualBreakCount="2">
    <brk id="19" max="16383" man="1"/>
    <brk id="21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Scroll Bar" r:id="rId3">
              <controlPr defaultSize="0">
                <anchor moveWithCells="1">
                  <from>
                    <xdr:col>5</xdr:col>
                    <xdr:colOff>47625</xdr:colOff>
                    <xdr:row>19</xdr:row>
                    <xdr:rowOff>209550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I72"/>
  <sheetViews>
    <sheetView workbookViewId="0">
      <selection activeCell="D28" sqref="D28"/>
    </sheetView>
  </sheetViews>
  <sheetFormatPr defaultColWidth="9" defaultRowHeight="12.75"/>
  <cols>
    <col min="3" max="3" width="17.4285714285714" customWidth="1"/>
    <col min="4" max="4" width="18" customWidth="1"/>
    <col min="5" max="34" width="10.8571428571429" customWidth="1"/>
    <col min="35" max="35" width="17.5714285714286" customWidth="1"/>
  </cols>
  <sheetData>
    <row r="1" spans="1:1">
      <c r="A1" t="s">
        <v>19</v>
      </c>
    </row>
    <row r="3" spans="3:5">
      <c r="C3" t="s">
        <v>20</v>
      </c>
      <c r="D3" s="1">
        <f ca="1">TODAY()</f>
        <v>44242</v>
      </c>
      <c r="E3" s="1"/>
    </row>
    <row r="4" spans="4:4">
      <c r="D4">
        <v>5</v>
      </c>
    </row>
    <row r="6" spans="5:5">
      <c r="E6" t="e">
        <f t="shared" ref="E6:E14" si="0">NA()</f>
        <v>#N/A</v>
      </c>
    </row>
    <row r="7" spans="5:5">
      <c r="E7" t="e">
        <f t="shared" si="0"/>
        <v>#N/A</v>
      </c>
    </row>
    <row r="8" spans="5:5">
      <c r="E8" t="e">
        <f t="shared" si="0"/>
        <v>#N/A</v>
      </c>
    </row>
    <row r="9" spans="3:5">
      <c r="C9" s="2" t="s">
        <v>21</v>
      </c>
      <c r="D9">
        <f>SUMPRODUCT(((Activities[START]&gt;=StartDateWindow)+(Activities[END]&gt;=StartDateWindow)&gt;0)*(Activities[START]&lt;=(StartDateWindow+WindowDays-1)))</f>
        <v>12</v>
      </c>
      <c r="E9" t="e">
        <f t="shared" si="0"/>
        <v>#N/A</v>
      </c>
    </row>
    <row r="10" spans="4:5">
      <c r="D10">
        <v>9</v>
      </c>
      <c r="E10" t="e">
        <f t="shared" si="0"/>
        <v>#N/A</v>
      </c>
    </row>
    <row r="11" spans="4:5">
      <c r="D11">
        <f>D10-MIN(D10,D9)</f>
        <v>0</v>
      </c>
      <c r="E11" t="e">
        <f t="shared" si="0"/>
        <v>#N/A</v>
      </c>
    </row>
    <row r="12" spans="5:5">
      <c r="E12" t="e">
        <f t="shared" si="0"/>
        <v>#N/A</v>
      </c>
    </row>
    <row r="13" spans="3:5">
      <c r="C13" s="2"/>
      <c r="E13" t="e">
        <f t="shared" si="0"/>
        <v>#N/A</v>
      </c>
    </row>
    <row r="14" spans="3:5">
      <c r="C14" s="2"/>
      <c r="E14" t="e">
        <f t="shared" si="0"/>
        <v>#N/A</v>
      </c>
    </row>
    <row r="15" spans="3:6">
      <c r="C15" s="2"/>
      <c r="E15">
        <f t="array" ref="E15">INDEX(Activities[Id],MATCH(1,((Activities[START]&gt;=StartDateWindow)+(Activities[END]&gt;=StartDateWindow)&gt;0)*(Activities[START]&lt;=(StartDateWindow+WindowDays-1)),0))</f>
        <v>1</v>
      </c>
      <c r="F15">
        <f ca="1" t="shared" ref="F15:F23" si="1">OFFSET(E15,-$D$11,)</f>
        <v>1</v>
      </c>
    </row>
    <row r="16" spans="3:6">
      <c r="C16" s="2"/>
      <c r="E16">
        <f t="array" ref="E16">INDEX(Activities[Id],MATCH(1,(Activities[Id]&gt;E15)*((Activities[START]&gt;=StartDateWindow)+(Activities[END]&gt;=StartDateWindow)&gt;0)*(Activities[START]&lt;=(StartDateWindow+WindowDays-1)),0))</f>
        <v>2</v>
      </c>
      <c r="F16">
        <f ca="1" t="shared" si="1"/>
        <v>2</v>
      </c>
    </row>
    <row r="17" spans="3:6">
      <c r="C17" s="2"/>
      <c r="E17">
        <f t="array" ref="E17">INDEX(Activities[Id],MATCH(1,(Activities[Id]&gt;E16)*((Activities[START]&gt;=StartDateWindow)+(Activities[END]&gt;=StartDateWindow)&gt;0)*(Activities[START]&lt;=(StartDateWindow+WindowDays-1)),0))</f>
        <v>3</v>
      </c>
      <c r="F17">
        <f ca="1" t="shared" si="1"/>
        <v>3</v>
      </c>
    </row>
    <row r="18" spans="5:6">
      <c r="E18">
        <f t="array" ref="E18">INDEX(Activities[Id],MATCH(1,(Activities[Id]&gt;E17)*((Activities[START]&gt;=StartDateWindow)+(Activities[END]&gt;=StartDateWindow)&gt;0)*(Activities[START]&lt;=(StartDateWindow+WindowDays-1)),0))</f>
        <v>4</v>
      </c>
      <c r="F18">
        <f ca="1" t="shared" si="1"/>
        <v>4</v>
      </c>
    </row>
    <row r="19" spans="5:6">
      <c r="E19">
        <f t="array" ref="E19">INDEX(Activities[Id],MATCH(1,(Activities[Id]&gt;E18)*((Activities[START]&gt;=StartDateWindow)+(Activities[END]&gt;=StartDateWindow)&gt;0)*(Activities[START]&lt;=(StartDateWindow+WindowDays-1)),0))</f>
        <v>5</v>
      </c>
      <c r="F19">
        <f ca="1" t="shared" si="1"/>
        <v>5</v>
      </c>
    </row>
    <row r="20" spans="5:6">
      <c r="E20">
        <f t="array" ref="E20">INDEX(Activities[Id],MATCH(1,(Activities[Id]&gt;E19)*((Activities[START]&gt;=StartDateWindow)+(Activities[END]&gt;=StartDateWindow)&gt;0)*(Activities[START]&lt;=(StartDateWindow+WindowDays-1)),0))</f>
        <v>6</v>
      </c>
      <c r="F20">
        <f ca="1" t="shared" si="1"/>
        <v>6</v>
      </c>
    </row>
    <row r="21" spans="5:6">
      <c r="E21">
        <f t="array" ref="E21">INDEX(Activities[Id],MATCH(1,(Activities[Id]&gt;E20)*((Activities[START]&gt;=StartDateWindow)+(Activities[END]&gt;=StartDateWindow)&gt;0)*(Activities[START]&lt;=(StartDateWindow+WindowDays-1)),0))</f>
        <v>7</v>
      </c>
      <c r="F21">
        <f ca="1" t="shared" si="1"/>
        <v>7</v>
      </c>
    </row>
    <row r="22" spans="5:6">
      <c r="E22">
        <f t="array" ref="E22">INDEX(Activities[Id],MATCH(1,(Activities[Id]&gt;E21)*((Activities[START]&gt;=StartDateWindow)+(Activities[END]&gt;=StartDateWindow)&gt;0)*(Activities[START]&lt;=(StartDateWindow+WindowDays-1)),0))</f>
        <v>8</v>
      </c>
      <c r="F22">
        <f ca="1" t="shared" si="1"/>
        <v>8</v>
      </c>
    </row>
    <row r="23" spans="5:6">
      <c r="E23">
        <f t="array" ref="E23">INDEX(Activities[Id],MATCH(1,(Activities[Id]&gt;E22)*((Activities[START]&gt;=StartDateWindow)+(Activities[END]&gt;=StartDateWindow)&gt;0)*(Activities[START]&lt;=(StartDateWindow+WindowDays-1)),0))</f>
        <v>9</v>
      </c>
      <c r="F23">
        <f ca="1" t="shared" si="1"/>
        <v>9</v>
      </c>
    </row>
    <row r="25" spans="3:4">
      <c r="C25" t="s">
        <v>22</v>
      </c>
      <c r="D25" s="1">
        <f>StartDate+WindowOffset</f>
        <v>0</v>
      </c>
    </row>
    <row r="26" spans="3:4">
      <c r="C26" t="s">
        <v>23</v>
      </c>
      <c r="D26">
        <v>0</v>
      </c>
    </row>
    <row r="28" spans="3:4">
      <c r="C28" t="s">
        <v>24</v>
      </c>
      <c r="D28" s="2">
        <f>'Project Timeline'!E21</f>
        <v>0</v>
      </c>
    </row>
    <row r="29" spans="3:4">
      <c r="C29" t="s">
        <v>25</v>
      </c>
      <c r="D29">
        <v>30</v>
      </c>
    </row>
    <row r="31" spans="1:35">
      <c r="A31" t="s">
        <v>26</v>
      </c>
      <c r="B31" t="s">
        <v>27</v>
      </c>
      <c r="C31" t="s">
        <v>28</v>
      </c>
      <c r="D31" t="s">
        <v>29</v>
      </c>
      <c r="E31" s="1">
        <f>StartDateWindow</f>
        <v>0</v>
      </c>
      <c r="F31" s="1">
        <f t="shared" ref="F31:AI31" si="2">E31+1</f>
        <v>1</v>
      </c>
      <c r="G31" s="1">
        <f t="shared" si="2"/>
        <v>2</v>
      </c>
      <c r="H31" s="1">
        <f t="shared" si="2"/>
        <v>3</v>
      </c>
      <c r="I31" s="1">
        <f t="shared" si="2"/>
        <v>4</v>
      </c>
      <c r="J31" s="1">
        <f t="shared" si="2"/>
        <v>5</v>
      </c>
      <c r="K31" s="1">
        <f t="shared" si="2"/>
        <v>6</v>
      </c>
      <c r="L31" s="1">
        <f t="shared" si="2"/>
        <v>7</v>
      </c>
      <c r="M31" s="1">
        <f t="shared" si="2"/>
        <v>8</v>
      </c>
      <c r="N31" s="1">
        <f t="shared" si="2"/>
        <v>9</v>
      </c>
      <c r="O31" s="1">
        <f t="shared" si="2"/>
        <v>10</v>
      </c>
      <c r="P31" s="1">
        <f t="shared" si="2"/>
        <v>11</v>
      </c>
      <c r="Q31" s="1">
        <f t="shared" si="2"/>
        <v>12</v>
      </c>
      <c r="R31" s="1">
        <f t="shared" si="2"/>
        <v>13</v>
      </c>
      <c r="S31" s="1">
        <f t="shared" si="2"/>
        <v>14</v>
      </c>
      <c r="T31" s="1">
        <f t="shared" si="2"/>
        <v>15</v>
      </c>
      <c r="U31" s="1">
        <f t="shared" si="2"/>
        <v>16</v>
      </c>
      <c r="V31" s="1">
        <f t="shared" si="2"/>
        <v>17</v>
      </c>
      <c r="W31" s="1">
        <f t="shared" si="2"/>
        <v>18</v>
      </c>
      <c r="X31" s="1">
        <f t="shared" si="2"/>
        <v>19</v>
      </c>
      <c r="Y31" s="1">
        <f t="shared" si="2"/>
        <v>20</v>
      </c>
      <c r="Z31" s="1">
        <f t="shared" si="2"/>
        <v>21</v>
      </c>
      <c r="AA31" s="1">
        <f t="shared" si="2"/>
        <v>22</v>
      </c>
      <c r="AB31" s="1">
        <f t="shared" si="2"/>
        <v>23</v>
      </c>
      <c r="AC31" s="1">
        <f t="shared" si="2"/>
        <v>24</v>
      </c>
      <c r="AD31" s="1">
        <f t="shared" si="2"/>
        <v>25</v>
      </c>
      <c r="AE31" s="1">
        <f t="shared" si="2"/>
        <v>26</v>
      </c>
      <c r="AF31" s="1">
        <f t="shared" si="2"/>
        <v>27</v>
      </c>
      <c r="AG31" s="1">
        <f t="shared" si="2"/>
        <v>28</v>
      </c>
      <c r="AH31" s="1">
        <f t="shared" si="2"/>
        <v>29</v>
      </c>
      <c r="AI31" s="1">
        <f t="shared" si="2"/>
        <v>30</v>
      </c>
    </row>
    <row r="32" spans="1:35">
      <c r="A32">
        <v>11.3</v>
      </c>
      <c r="B32">
        <v>1</v>
      </c>
      <c r="C32">
        <f ca="1" t="shared" ref="C32:C40" si="3">F15</f>
        <v>1</v>
      </c>
      <c r="D32" t="str">
        <f ca="1">INDEX(Activities[ACTIVITY],MATCH($C32,Activities[Id],0))</f>
        <v>Project Start</v>
      </c>
      <c r="E32">
        <f ca="1">GridCalc</f>
        <v>5.65</v>
      </c>
      <c r="F32" t="e">
        <f ca="1">GridCalc</f>
        <v>#N/A</v>
      </c>
      <c r="G32" t="e">
        <f ca="1">GridCalc</f>
        <v>#N/A</v>
      </c>
      <c r="H32" t="e">
        <f ca="1">GridCalc</f>
        <v>#N/A</v>
      </c>
      <c r="I32" t="e">
        <f ca="1">GridCalc</f>
        <v>#N/A</v>
      </c>
      <c r="J32" t="e">
        <f ca="1">GridCalc</f>
        <v>#N/A</v>
      </c>
      <c r="K32" t="e">
        <f ca="1">GridCalc</f>
        <v>#N/A</v>
      </c>
      <c r="L32" t="e">
        <f ca="1">GridCalc</f>
        <v>#N/A</v>
      </c>
      <c r="M32" t="e">
        <f ca="1">GridCalc</f>
        <v>#N/A</v>
      </c>
      <c r="N32" t="e">
        <f ca="1">GridCalc</f>
        <v>#N/A</v>
      </c>
      <c r="O32" t="e">
        <f ca="1">GridCalc</f>
        <v>#N/A</v>
      </c>
      <c r="P32" t="e">
        <f ca="1">GridCalc</f>
        <v>#N/A</v>
      </c>
      <c r="Q32" t="e">
        <f ca="1">GridCalc</f>
        <v>#N/A</v>
      </c>
      <c r="R32" t="e">
        <f ca="1">GridCalc</f>
        <v>#N/A</v>
      </c>
      <c r="S32" t="e">
        <f ca="1">GridCalc</f>
        <v>#N/A</v>
      </c>
      <c r="T32" t="e">
        <f ca="1">GridCalc</f>
        <v>#N/A</v>
      </c>
      <c r="U32" t="e">
        <f ca="1">GridCalc</f>
        <v>#N/A</v>
      </c>
      <c r="V32" t="e">
        <f ca="1">GridCalc</f>
        <v>#N/A</v>
      </c>
      <c r="W32" t="e">
        <f ca="1">GridCalc</f>
        <v>#N/A</v>
      </c>
      <c r="X32" t="e">
        <f ca="1">GridCalc</f>
        <v>#N/A</v>
      </c>
      <c r="Y32" t="e">
        <f ca="1">GridCalc</f>
        <v>#N/A</v>
      </c>
      <c r="Z32" t="e">
        <f ca="1">GridCalc</f>
        <v>#N/A</v>
      </c>
      <c r="AA32" t="e">
        <f ca="1">GridCalc</f>
        <v>#N/A</v>
      </c>
      <c r="AB32" t="e">
        <f ca="1">GridCalc</f>
        <v>#N/A</v>
      </c>
      <c r="AC32" t="e">
        <f ca="1">GridCalc</f>
        <v>#N/A</v>
      </c>
      <c r="AD32" t="e">
        <f ca="1">GridCalc</f>
        <v>#N/A</v>
      </c>
      <c r="AE32" t="e">
        <f ca="1">GridCalc</f>
        <v>#N/A</v>
      </c>
      <c r="AF32" t="e">
        <f ca="1">GridCalc</f>
        <v>#N/A</v>
      </c>
      <c r="AG32" t="e">
        <f ca="1">GridCalc</f>
        <v>#N/A</v>
      </c>
      <c r="AH32" t="e">
        <f ca="1">GridCalc</f>
        <v>#N/A</v>
      </c>
      <c r="AI32" t="e">
        <f ca="1">GridCalc</f>
        <v>#N/A</v>
      </c>
    </row>
    <row r="33" spans="1:35">
      <c r="A33">
        <f>A32-1</f>
        <v>10.3</v>
      </c>
      <c r="B33">
        <v>2</v>
      </c>
      <c r="C33">
        <f ca="1" t="shared" si="3"/>
        <v>2</v>
      </c>
      <c r="D33" t="str">
        <f ca="1">INDEX(Activities[ACTIVITY],MATCH($C33,Activities[Id],0))</f>
        <v>Milestone 1</v>
      </c>
      <c r="E33">
        <f ca="1">GridCalc</f>
        <v>5.15</v>
      </c>
      <c r="F33" t="e">
        <f ca="1">GridCalc</f>
        <v>#N/A</v>
      </c>
      <c r="G33" t="e">
        <f ca="1">GridCalc</f>
        <v>#N/A</v>
      </c>
      <c r="H33" t="e">
        <f ca="1">GridCalc</f>
        <v>#N/A</v>
      </c>
      <c r="I33" t="e">
        <f ca="1">GridCalc</f>
        <v>#N/A</v>
      </c>
      <c r="J33" t="e">
        <f ca="1">GridCalc</f>
        <v>#N/A</v>
      </c>
      <c r="K33" t="e">
        <f ca="1">GridCalc</f>
        <v>#N/A</v>
      </c>
      <c r="L33" t="e">
        <f ca="1">GridCalc</f>
        <v>#N/A</v>
      </c>
      <c r="M33" t="e">
        <f ca="1">GridCalc</f>
        <v>#N/A</v>
      </c>
      <c r="N33" t="e">
        <f ca="1">GridCalc</f>
        <v>#N/A</v>
      </c>
      <c r="O33" t="e">
        <f ca="1">GridCalc</f>
        <v>#N/A</v>
      </c>
      <c r="P33" t="e">
        <f ca="1">GridCalc</f>
        <v>#N/A</v>
      </c>
      <c r="Q33" t="e">
        <f ca="1">GridCalc</f>
        <v>#N/A</v>
      </c>
      <c r="R33" t="e">
        <f ca="1">GridCalc</f>
        <v>#N/A</v>
      </c>
      <c r="S33" t="e">
        <f ca="1">GridCalc</f>
        <v>#N/A</v>
      </c>
      <c r="T33" t="e">
        <f ca="1">GridCalc</f>
        <v>#N/A</v>
      </c>
      <c r="U33" t="e">
        <f ca="1">GridCalc</f>
        <v>#N/A</v>
      </c>
      <c r="V33" t="e">
        <f ca="1">GridCalc</f>
        <v>#N/A</v>
      </c>
      <c r="W33" t="e">
        <f ca="1">GridCalc</f>
        <v>#N/A</v>
      </c>
      <c r="X33" t="e">
        <f ca="1">GridCalc</f>
        <v>#N/A</v>
      </c>
      <c r="Y33" t="e">
        <f ca="1">GridCalc</f>
        <v>#N/A</v>
      </c>
      <c r="Z33" t="e">
        <f ca="1">GridCalc</f>
        <v>#N/A</v>
      </c>
      <c r="AA33" t="e">
        <f ca="1">GridCalc</f>
        <v>#N/A</v>
      </c>
      <c r="AB33" t="e">
        <f ca="1">GridCalc</f>
        <v>#N/A</v>
      </c>
      <c r="AC33" t="e">
        <f ca="1">GridCalc</f>
        <v>#N/A</v>
      </c>
      <c r="AD33" t="e">
        <f ca="1">GridCalc</f>
        <v>#N/A</v>
      </c>
      <c r="AE33" t="e">
        <f ca="1">GridCalc</f>
        <v>#N/A</v>
      </c>
      <c r="AF33" t="e">
        <f ca="1">GridCalc</f>
        <v>#N/A</v>
      </c>
      <c r="AG33" t="e">
        <f ca="1">GridCalc</f>
        <v>#N/A</v>
      </c>
      <c r="AH33" t="e">
        <f ca="1">GridCalc</f>
        <v>#N/A</v>
      </c>
      <c r="AI33" t="e">
        <f ca="1">GridCalc</f>
        <v>#N/A</v>
      </c>
    </row>
    <row r="34" spans="1:35">
      <c r="A34">
        <f t="shared" ref="A34:A40" si="4">A33-1</f>
        <v>9.3</v>
      </c>
      <c r="B34">
        <v>3</v>
      </c>
      <c r="C34">
        <f ca="1" t="shared" si="3"/>
        <v>3</v>
      </c>
      <c r="D34" t="str">
        <f ca="1">INDEX(Activities[ACTIVITY],MATCH($C34,Activities[Id],0))</f>
        <v>Milestone 2</v>
      </c>
      <c r="E34">
        <f ca="1">GridCalc</f>
        <v>4.65</v>
      </c>
      <c r="F34" t="e">
        <f ca="1">GridCalc</f>
        <v>#N/A</v>
      </c>
      <c r="G34" t="e">
        <f ca="1">GridCalc</f>
        <v>#N/A</v>
      </c>
      <c r="H34" t="e">
        <f ca="1">GridCalc</f>
        <v>#N/A</v>
      </c>
      <c r="I34" t="e">
        <f ca="1">GridCalc</f>
        <v>#N/A</v>
      </c>
      <c r="J34" t="e">
        <f ca="1">GridCalc</f>
        <v>#N/A</v>
      </c>
      <c r="K34" t="e">
        <f ca="1">GridCalc</f>
        <v>#N/A</v>
      </c>
      <c r="L34" t="e">
        <f ca="1">GridCalc</f>
        <v>#N/A</v>
      </c>
      <c r="M34" t="e">
        <f ca="1">GridCalc</f>
        <v>#N/A</v>
      </c>
      <c r="N34" t="e">
        <f ca="1">GridCalc</f>
        <v>#N/A</v>
      </c>
      <c r="O34" t="e">
        <f ca="1">GridCalc</f>
        <v>#N/A</v>
      </c>
      <c r="P34" t="e">
        <f ca="1">GridCalc</f>
        <v>#N/A</v>
      </c>
      <c r="Q34" t="e">
        <f ca="1">GridCalc</f>
        <v>#N/A</v>
      </c>
      <c r="R34" t="e">
        <f ca="1">GridCalc</f>
        <v>#N/A</v>
      </c>
      <c r="S34" t="e">
        <f ca="1">GridCalc</f>
        <v>#N/A</v>
      </c>
      <c r="T34" t="e">
        <f ca="1">GridCalc</f>
        <v>#N/A</v>
      </c>
      <c r="U34" t="e">
        <f ca="1">GridCalc</f>
        <v>#N/A</v>
      </c>
      <c r="V34" t="e">
        <f ca="1">GridCalc</f>
        <v>#N/A</v>
      </c>
      <c r="W34" t="e">
        <f ca="1">GridCalc</f>
        <v>#N/A</v>
      </c>
      <c r="X34" t="e">
        <f ca="1">GridCalc</f>
        <v>#N/A</v>
      </c>
      <c r="Y34" t="e">
        <f ca="1">GridCalc</f>
        <v>#N/A</v>
      </c>
      <c r="Z34" t="e">
        <f ca="1">GridCalc</f>
        <v>#N/A</v>
      </c>
      <c r="AA34" t="e">
        <f ca="1">GridCalc</f>
        <v>#N/A</v>
      </c>
      <c r="AB34" t="e">
        <f ca="1">GridCalc</f>
        <v>#N/A</v>
      </c>
      <c r="AC34" t="e">
        <f ca="1">GridCalc</f>
        <v>#N/A</v>
      </c>
      <c r="AD34" t="e">
        <f ca="1">GridCalc</f>
        <v>#N/A</v>
      </c>
      <c r="AE34" t="e">
        <f ca="1">GridCalc</f>
        <v>#N/A</v>
      </c>
      <c r="AF34" t="e">
        <f ca="1">GridCalc</f>
        <v>#N/A</v>
      </c>
      <c r="AG34" t="e">
        <f ca="1">GridCalc</f>
        <v>#N/A</v>
      </c>
      <c r="AH34" t="e">
        <f ca="1">GridCalc</f>
        <v>#N/A</v>
      </c>
      <c r="AI34" t="e">
        <f ca="1">GridCalc</f>
        <v>#N/A</v>
      </c>
    </row>
    <row r="35" spans="1:35">
      <c r="A35">
        <f t="shared" si="4"/>
        <v>8.3</v>
      </c>
      <c r="B35">
        <v>4</v>
      </c>
      <c r="C35">
        <f ca="1" t="shared" si="3"/>
        <v>4</v>
      </c>
      <c r="D35" t="str">
        <f ca="1">INDEX(Activities[ACTIVITY],MATCH($C35,Activities[Id],0))</f>
        <v>Milestone 3</v>
      </c>
      <c r="E35">
        <f ca="1">GridCalc</f>
        <v>4.15</v>
      </c>
      <c r="F35" t="e">
        <f ca="1">GridCalc</f>
        <v>#N/A</v>
      </c>
      <c r="G35" t="e">
        <f ca="1">GridCalc</f>
        <v>#N/A</v>
      </c>
      <c r="H35" t="e">
        <f ca="1">GridCalc</f>
        <v>#N/A</v>
      </c>
      <c r="I35" t="e">
        <f ca="1">GridCalc</f>
        <v>#N/A</v>
      </c>
      <c r="J35" t="e">
        <f ca="1">GridCalc</f>
        <v>#N/A</v>
      </c>
      <c r="K35" t="e">
        <f ca="1">GridCalc</f>
        <v>#N/A</v>
      </c>
      <c r="L35" t="e">
        <f ca="1">GridCalc</f>
        <v>#N/A</v>
      </c>
      <c r="M35" t="e">
        <f ca="1">GridCalc</f>
        <v>#N/A</v>
      </c>
      <c r="N35" t="e">
        <f ca="1">GridCalc</f>
        <v>#N/A</v>
      </c>
      <c r="O35" t="e">
        <f ca="1">GridCalc</f>
        <v>#N/A</v>
      </c>
      <c r="P35" t="e">
        <f ca="1">GridCalc</f>
        <v>#N/A</v>
      </c>
      <c r="Q35" t="e">
        <f ca="1">GridCalc</f>
        <v>#N/A</v>
      </c>
      <c r="R35" t="e">
        <f ca="1">GridCalc</f>
        <v>#N/A</v>
      </c>
      <c r="S35" t="e">
        <f ca="1">GridCalc</f>
        <v>#N/A</v>
      </c>
      <c r="T35" t="e">
        <f ca="1">GridCalc</f>
        <v>#N/A</v>
      </c>
      <c r="U35" t="e">
        <f ca="1">GridCalc</f>
        <v>#N/A</v>
      </c>
      <c r="V35" t="e">
        <f ca="1">GridCalc</f>
        <v>#N/A</v>
      </c>
      <c r="W35" t="e">
        <f ca="1">GridCalc</f>
        <v>#N/A</v>
      </c>
      <c r="X35" t="e">
        <f ca="1">GridCalc</f>
        <v>#N/A</v>
      </c>
      <c r="Y35" t="e">
        <f ca="1">GridCalc</f>
        <v>#N/A</v>
      </c>
      <c r="Z35" t="e">
        <f ca="1">GridCalc</f>
        <v>#N/A</v>
      </c>
      <c r="AA35" t="e">
        <f ca="1">GridCalc</f>
        <v>#N/A</v>
      </c>
      <c r="AB35" t="e">
        <f ca="1">GridCalc</f>
        <v>#N/A</v>
      </c>
      <c r="AC35" t="e">
        <f ca="1">GridCalc</f>
        <v>#N/A</v>
      </c>
      <c r="AD35" t="e">
        <f ca="1">GridCalc</f>
        <v>#N/A</v>
      </c>
      <c r="AE35" t="e">
        <f ca="1">GridCalc</f>
        <v>#N/A</v>
      </c>
      <c r="AF35" t="e">
        <f ca="1">GridCalc</f>
        <v>#N/A</v>
      </c>
      <c r="AG35" t="e">
        <f ca="1">GridCalc</f>
        <v>#N/A</v>
      </c>
      <c r="AH35" t="e">
        <f ca="1">GridCalc</f>
        <v>#N/A</v>
      </c>
      <c r="AI35" t="e">
        <f ca="1">GridCalc</f>
        <v>#N/A</v>
      </c>
    </row>
    <row r="36" spans="1:35">
      <c r="A36">
        <f t="shared" si="4"/>
        <v>7.3</v>
      </c>
      <c r="B36">
        <v>5</v>
      </c>
      <c r="C36">
        <f ca="1" t="shared" si="3"/>
        <v>5</v>
      </c>
      <c r="D36" t="str">
        <f ca="1">INDEX(Activities[ACTIVITY],MATCH($C36,Activities[Id],0))</f>
        <v>Milestone 4</v>
      </c>
      <c r="E36">
        <f ca="1">GridCalc</f>
        <v>3.65</v>
      </c>
      <c r="F36" t="e">
        <f ca="1">GridCalc</f>
        <v>#N/A</v>
      </c>
      <c r="G36" t="e">
        <f ca="1">GridCalc</f>
        <v>#N/A</v>
      </c>
      <c r="H36" t="e">
        <f ca="1">GridCalc</f>
        <v>#N/A</v>
      </c>
      <c r="I36" t="e">
        <f ca="1">GridCalc</f>
        <v>#N/A</v>
      </c>
      <c r="J36" t="e">
        <f ca="1">GridCalc</f>
        <v>#N/A</v>
      </c>
      <c r="K36" t="e">
        <f ca="1">GridCalc</f>
        <v>#N/A</v>
      </c>
      <c r="L36" t="e">
        <f ca="1">GridCalc</f>
        <v>#N/A</v>
      </c>
      <c r="M36" t="e">
        <f ca="1">GridCalc</f>
        <v>#N/A</v>
      </c>
      <c r="N36" t="e">
        <f ca="1">GridCalc</f>
        <v>#N/A</v>
      </c>
      <c r="O36" t="e">
        <f ca="1">GridCalc</f>
        <v>#N/A</v>
      </c>
      <c r="P36" t="e">
        <f ca="1">GridCalc</f>
        <v>#N/A</v>
      </c>
      <c r="Q36" t="e">
        <f ca="1">GridCalc</f>
        <v>#N/A</v>
      </c>
      <c r="R36" t="e">
        <f ca="1">GridCalc</f>
        <v>#N/A</v>
      </c>
      <c r="S36" t="e">
        <f ca="1">GridCalc</f>
        <v>#N/A</v>
      </c>
      <c r="T36" t="e">
        <f ca="1">GridCalc</f>
        <v>#N/A</v>
      </c>
      <c r="U36" t="e">
        <f ca="1">GridCalc</f>
        <v>#N/A</v>
      </c>
      <c r="V36" t="e">
        <f ca="1">GridCalc</f>
        <v>#N/A</v>
      </c>
      <c r="W36" t="e">
        <f ca="1">GridCalc</f>
        <v>#N/A</v>
      </c>
      <c r="X36" t="e">
        <f ca="1">GridCalc</f>
        <v>#N/A</v>
      </c>
      <c r="Y36" t="e">
        <f ca="1">GridCalc</f>
        <v>#N/A</v>
      </c>
      <c r="Z36" t="e">
        <f ca="1">GridCalc</f>
        <v>#N/A</v>
      </c>
      <c r="AA36" t="e">
        <f ca="1">GridCalc</f>
        <v>#N/A</v>
      </c>
      <c r="AB36" t="e">
        <f ca="1">GridCalc</f>
        <v>#N/A</v>
      </c>
      <c r="AC36" t="e">
        <f ca="1">GridCalc</f>
        <v>#N/A</v>
      </c>
      <c r="AD36" t="e">
        <f ca="1">GridCalc</f>
        <v>#N/A</v>
      </c>
      <c r="AE36" t="e">
        <f ca="1">GridCalc</f>
        <v>#N/A</v>
      </c>
      <c r="AF36" t="e">
        <f ca="1">GridCalc</f>
        <v>#N/A</v>
      </c>
      <c r="AG36" t="e">
        <f ca="1">GridCalc</f>
        <v>#N/A</v>
      </c>
      <c r="AH36" t="e">
        <f ca="1">GridCalc</f>
        <v>#N/A</v>
      </c>
      <c r="AI36" t="e">
        <f ca="1">GridCalc</f>
        <v>#N/A</v>
      </c>
    </row>
    <row r="37" spans="1:35">
      <c r="A37">
        <f t="shared" si="4"/>
        <v>6.3</v>
      </c>
      <c r="B37">
        <v>6</v>
      </c>
      <c r="C37">
        <f ca="1" t="shared" si="3"/>
        <v>6</v>
      </c>
      <c r="D37" t="str">
        <f ca="1">INDEX(Activities[ACTIVITY],MATCH($C37,Activities[Id],0))</f>
        <v>Milestone 5</v>
      </c>
      <c r="E37">
        <f ca="1">GridCalc</f>
        <v>3.15</v>
      </c>
      <c r="F37" t="e">
        <f ca="1">GridCalc</f>
        <v>#N/A</v>
      </c>
      <c r="G37" t="e">
        <f ca="1">GridCalc</f>
        <v>#N/A</v>
      </c>
      <c r="H37" t="e">
        <f ca="1">GridCalc</f>
        <v>#N/A</v>
      </c>
      <c r="I37" t="e">
        <f ca="1">GridCalc</f>
        <v>#N/A</v>
      </c>
      <c r="J37" t="e">
        <f ca="1">GridCalc</f>
        <v>#N/A</v>
      </c>
      <c r="K37" t="e">
        <f ca="1">GridCalc</f>
        <v>#N/A</v>
      </c>
      <c r="L37" t="e">
        <f ca="1">GridCalc</f>
        <v>#N/A</v>
      </c>
      <c r="M37" t="e">
        <f ca="1">GridCalc</f>
        <v>#N/A</v>
      </c>
      <c r="N37" t="e">
        <f ca="1">GridCalc</f>
        <v>#N/A</v>
      </c>
      <c r="O37" t="e">
        <f ca="1">GridCalc</f>
        <v>#N/A</v>
      </c>
      <c r="P37" t="e">
        <f ca="1">GridCalc</f>
        <v>#N/A</v>
      </c>
      <c r="Q37" t="e">
        <f ca="1">GridCalc</f>
        <v>#N/A</v>
      </c>
      <c r="R37" t="e">
        <f ca="1">GridCalc</f>
        <v>#N/A</v>
      </c>
      <c r="S37" t="e">
        <f ca="1">GridCalc</f>
        <v>#N/A</v>
      </c>
      <c r="T37" t="e">
        <f ca="1">GridCalc</f>
        <v>#N/A</v>
      </c>
      <c r="U37" t="e">
        <f ca="1">GridCalc</f>
        <v>#N/A</v>
      </c>
      <c r="V37" t="e">
        <f ca="1">GridCalc</f>
        <v>#N/A</v>
      </c>
      <c r="W37" t="e">
        <f ca="1">GridCalc</f>
        <v>#N/A</v>
      </c>
      <c r="X37" t="e">
        <f ca="1">GridCalc</f>
        <v>#N/A</v>
      </c>
      <c r="Y37" t="e">
        <f ca="1">GridCalc</f>
        <v>#N/A</v>
      </c>
      <c r="Z37" t="e">
        <f ca="1">GridCalc</f>
        <v>#N/A</v>
      </c>
      <c r="AA37" t="e">
        <f ca="1">GridCalc</f>
        <v>#N/A</v>
      </c>
      <c r="AB37" t="e">
        <f ca="1">GridCalc</f>
        <v>#N/A</v>
      </c>
      <c r="AC37" t="e">
        <f ca="1">GridCalc</f>
        <v>#N/A</v>
      </c>
      <c r="AD37" t="e">
        <f ca="1">GridCalc</f>
        <v>#N/A</v>
      </c>
      <c r="AE37" t="e">
        <f ca="1">GridCalc</f>
        <v>#N/A</v>
      </c>
      <c r="AF37" t="e">
        <f ca="1">GridCalc</f>
        <v>#N/A</v>
      </c>
      <c r="AG37" t="e">
        <f ca="1">GridCalc</f>
        <v>#N/A</v>
      </c>
      <c r="AH37" t="e">
        <f ca="1">GridCalc</f>
        <v>#N/A</v>
      </c>
      <c r="AI37" t="e">
        <f ca="1">GridCalc</f>
        <v>#N/A</v>
      </c>
    </row>
    <row r="38" spans="1:35">
      <c r="A38">
        <f t="shared" si="4"/>
        <v>5.3</v>
      </c>
      <c r="B38">
        <v>7</v>
      </c>
      <c r="C38">
        <f ca="1" t="shared" si="3"/>
        <v>7</v>
      </c>
      <c r="D38" t="str">
        <f ca="1">INDEX(Activities[ACTIVITY],MATCH($C38,Activities[Id],0))</f>
        <v>Milestone 6</v>
      </c>
      <c r="E38">
        <f ca="1">GridCalc</f>
        <v>2.65</v>
      </c>
      <c r="F38" t="e">
        <f ca="1">GridCalc</f>
        <v>#N/A</v>
      </c>
      <c r="G38" t="e">
        <f ca="1">GridCalc</f>
        <v>#N/A</v>
      </c>
      <c r="H38" t="e">
        <f ca="1">GridCalc</f>
        <v>#N/A</v>
      </c>
      <c r="I38" t="e">
        <f ca="1">GridCalc</f>
        <v>#N/A</v>
      </c>
      <c r="J38" t="e">
        <f ca="1">GridCalc</f>
        <v>#N/A</v>
      </c>
      <c r="K38" t="e">
        <f ca="1">GridCalc</f>
        <v>#N/A</v>
      </c>
      <c r="L38" t="e">
        <f ca="1">GridCalc</f>
        <v>#N/A</v>
      </c>
      <c r="M38" t="e">
        <f ca="1">GridCalc</f>
        <v>#N/A</v>
      </c>
      <c r="N38" t="e">
        <f ca="1">GridCalc</f>
        <v>#N/A</v>
      </c>
      <c r="O38" t="e">
        <f ca="1">GridCalc</f>
        <v>#N/A</v>
      </c>
      <c r="P38" t="e">
        <f ca="1">GridCalc</f>
        <v>#N/A</v>
      </c>
      <c r="Q38" t="e">
        <f ca="1">GridCalc</f>
        <v>#N/A</v>
      </c>
      <c r="R38" t="e">
        <f ca="1">GridCalc</f>
        <v>#N/A</v>
      </c>
      <c r="S38" t="e">
        <f ca="1">GridCalc</f>
        <v>#N/A</v>
      </c>
      <c r="T38" t="e">
        <f ca="1">GridCalc</f>
        <v>#N/A</v>
      </c>
      <c r="U38" t="e">
        <f ca="1">GridCalc</f>
        <v>#N/A</v>
      </c>
      <c r="V38" t="e">
        <f ca="1">GridCalc</f>
        <v>#N/A</v>
      </c>
      <c r="W38" t="e">
        <f ca="1">GridCalc</f>
        <v>#N/A</v>
      </c>
      <c r="X38" t="e">
        <f ca="1">GridCalc</f>
        <v>#N/A</v>
      </c>
      <c r="Y38" t="e">
        <f ca="1">GridCalc</f>
        <v>#N/A</v>
      </c>
      <c r="Z38" t="e">
        <f ca="1">GridCalc</f>
        <v>#N/A</v>
      </c>
      <c r="AA38" t="e">
        <f ca="1">GridCalc</f>
        <v>#N/A</v>
      </c>
      <c r="AB38" t="e">
        <f ca="1">GridCalc</f>
        <v>#N/A</v>
      </c>
      <c r="AC38" t="e">
        <f ca="1">GridCalc</f>
        <v>#N/A</v>
      </c>
      <c r="AD38" t="e">
        <f ca="1">GridCalc</f>
        <v>#N/A</v>
      </c>
      <c r="AE38" t="e">
        <f ca="1">GridCalc</f>
        <v>#N/A</v>
      </c>
      <c r="AF38" t="e">
        <f ca="1">GridCalc</f>
        <v>#N/A</v>
      </c>
      <c r="AG38" t="e">
        <f ca="1">GridCalc</f>
        <v>#N/A</v>
      </c>
      <c r="AH38" t="e">
        <f ca="1">GridCalc</f>
        <v>#N/A</v>
      </c>
      <c r="AI38" t="e">
        <f ca="1">GridCalc</f>
        <v>#N/A</v>
      </c>
    </row>
    <row r="39" spans="1:35">
      <c r="A39">
        <f t="shared" si="4"/>
        <v>4.3</v>
      </c>
      <c r="B39">
        <v>8</v>
      </c>
      <c r="C39">
        <f ca="1" t="shared" si="3"/>
        <v>8</v>
      </c>
      <c r="D39" t="str">
        <f ca="1">INDEX(Activities[ACTIVITY],MATCH($C39,Activities[Id],0))</f>
        <v>Milestone 7</v>
      </c>
      <c r="E39">
        <f ca="1">GridCalc</f>
        <v>2.15</v>
      </c>
      <c r="F39" t="e">
        <f ca="1">GridCalc</f>
        <v>#N/A</v>
      </c>
      <c r="G39" t="e">
        <f ca="1">GridCalc</f>
        <v>#N/A</v>
      </c>
      <c r="H39" t="e">
        <f ca="1">GridCalc</f>
        <v>#N/A</v>
      </c>
      <c r="I39" t="e">
        <f ca="1">GridCalc</f>
        <v>#N/A</v>
      </c>
      <c r="J39" t="e">
        <f ca="1">GridCalc</f>
        <v>#N/A</v>
      </c>
      <c r="K39" t="e">
        <f ca="1">GridCalc</f>
        <v>#N/A</v>
      </c>
      <c r="L39" t="e">
        <f ca="1">GridCalc</f>
        <v>#N/A</v>
      </c>
      <c r="M39" t="e">
        <f ca="1">GridCalc</f>
        <v>#N/A</v>
      </c>
      <c r="N39" t="e">
        <f ca="1">GridCalc</f>
        <v>#N/A</v>
      </c>
      <c r="O39" t="e">
        <f ca="1">GridCalc</f>
        <v>#N/A</v>
      </c>
      <c r="P39" t="e">
        <f ca="1">GridCalc</f>
        <v>#N/A</v>
      </c>
      <c r="Q39" t="e">
        <f ca="1">GridCalc</f>
        <v>#N/A</v>
      </c>
      <c r="R39" t="e">
        <f ca="1">GridCalc</f>
        <v>#N/A</v>
      </c>
      <c r="S39" t="e">
        <f ca="1">GridCalc</f>
        <v>#N/A</v>
      </c>
      <c r="T39" t="e">
        <f ca="1">GridCalc</f>
        <v>#N/A</v>
      </c>
      <c r="U39" t="e">
        <f ca="1">GridCalc</f>
        <v>#N/A</v>
      </c>
      <c r="V39" t="e">
        <f ca="1">GridCalc</f>
        <v>#N/A</v>
      </c>
      <c r="W39" t="e">
        <f ca="1">GridCalc</f>
        <v>#N/A</v>
      </c>
      <c r="X39" t="e">
        <f ca="1">GridCalc</f>
        <v>#N/A</v>
      </c>
      <c r="Y39" t="e">
        <f ca="1">GridCalc</f>
        <v>#N/A</v>
      </c>
      <c r="Z39" t="e">
        <f ca="1">GridCalc</f>
        <v>#N/A</v>
      </c>
      <c r="AA39" t="e">
        <f ca="1">GridCalc</f>
        <v>#N/A</v>
      </c>
      <c r="AB39" t="e">
        <f ca="1">GridCalc</f>
        <v>#N/A</v>
      </c>
      <c r="AC39" t="e">
        <f ca="1">GridCalc</f>
        <v>#N/A</v>
      </c>
      <c r="AD39" t="e">
        <f ca="1">GridCalc</f>
        <v>#N/A</v>
      </c>
      <c r="AE39" t="e">
        <f ca="1">GridCalc</f>
        <v>#N/A</v>
      </c>
      <c r="AF39" t="e">
        <f ca="1">GridCalc</f>
        <v>#N/A</v>
      </c>
      <c r="AG39" t="e">
        <f ca="1">GridCalc</f>
        <v>#N/A</v>
      </c>
      <c r="AH39" t="e">
        <f ca="1">GridCalc</f>
        <v>#N/A</v>
      </c>
      <c r="AI39" t="e">
        <f ca="1">GridCalc</f>
        <v>#N/A</v>
      </c>
    </row>
    <row r="40" spans="1:35">
      <c r="A40">
        <f t="shared" si="4"/>
        <v>3.3</v>
      </c>
      <c r="B40">
        <v>9</v>
      </c>
      <c r="C40">
        <f ca="1" t="shared" si="3"/>
        <v>9</v>
      </c>
      <c r="D40" t="str">
        <f ca="1">INDEX(Activities[ACTIVITY],MATCH($C40,Activities[Id],0))</f>
        <v>Milestone 8</v>
      </c>
      <c r="E40">
        <f ca="1">GridCalc</f>
        <v>1.65</v>
      </c>
      <c r="F40" t="e">
        <f ca="1">GridCalc</f>
        <v>#N/A</v>
      </c>
      <c r="G40" t="e">
        <f ca="1">GridCalc</f>
        <v>#N/A</v>
      </c>
      <c r="H40" t="e">
        <f ca="1">GridCalc</f>
        <v>#N/A</v>
      </c>
      <c r="I40" t="e">
        <f ca="1">GridCalc</f>
        <v>#N/A</v>
      </c>
      <c r="J40" t="e">
        <f ca="1">GridCalc</f>
        <v>#N/A</v>
      </c>
      <c r="K40" t="e">
        <f ca="1">GridCalc</f>
        <v>#N/A</v>
      </c>
      <c r="L40" t="e">
        <f ca="1">GridCalc</f>
        <v>#N/A</v>
      </c>
      <c r="M40" t="e">
        <f ca="1">GridCalc</f>
        <v>#N/A</v>
      </c>
      <c r="N40" t="e">
        <f ca="1">GridCalc</f>
        <v>#N/A</v>
      </c>
      <c r="O40" t="e">
        <f ca="1">GridCalc</f>
        <v>#N/A</v>
      </c>
      <c r="P40" t="e">
        <f ca="1">GridCalc</f>
        <v>#N/A</v>
      </c>
      <c r="Q40" t="e">
        <f ca="1">GridCalc</f>
        <v>#N/A</v>
      </c>
      <c r="R40" t="e">
        <f ca="1">GridCalc</f>
        <v>#N/A</v>
      </c>
      <c r="S40" t="e">
        <f ca="1">GridCalc</f>
        <v>#N/A</v>
      </c>
      <c r="T40" t="e">
        <f ca="1">GridCalc</f>
        <v>#N/A</v>
      </c>
      <c r="U40" t="e">
        <f ca="1">GridCalc</f>
        <v>#N/A</v>
      </c>
      <c r="V40" t="e">
        <f ca="1">GridCalc</f>
        <v>#N/A</v>
      </c>
      <c r="W40" t="e">
        <f ca="1">GridCalc</f>
        <v>#N/A</v>
      </c>
      <c r="X40" t="e">
        <f ca="1">GridCalc</f>
        <v>#N/A</v>
      </c>
      <c r="Y40" t="e">
        <f ca="1">GridCalc</f>
        <v>#N/A</v>
      </c>
      <c r="Z40" t="e">
        <f ca="1">GridCalc</f>
        <v>#N/A</v>
      </c>
      <c r="AA40" t="e">
        <f ca="1">GridCalc</f>
        <v>#N/A</v>
      </c>
      <c r="AB40" t="e">
        <f ca="1">GridCalc</f>
        <v>#N/A</v>
      </c>
      <c r="AC40" t="e">
        <f ca="1">GridCalc</f>
        <v>#N/A</v>
      </c>
      <c r="AD40" t="e">
        <f ca="1">GridCalc</f>
        <v>#N/A</v>
      </c>
      <c r="AE40" t="e">
        <f ca="1">GridCalc</f>
        <v>#N/A</v>
      </c>
      <c r="AF40" t="e">
        <f ca="1">GridCalc</f>
        <v>#N/A</v>
      </c>
      <c r="AG40" t="e">
        <f ca="1">GridCalc</f>
        <v>#N/A</v>
      </c>
      <c r="AH40" t="e">
        <f ca="1">GridCalc</f>
        <v>#N/A</v>
      </c>
      <c r="AI40" t="e">
        <f ca="1">GridCalc</f>
        <v>#N/A</v>
      </c>
    </row>
    <row r="43" spans="5:34">
      <c r="E43" s="1">
        <f>E31</f>
        <v>0</v>
      </c>
      <c r="F43" s="1">
        <f t="shared" ref="F43:AH43" si="5">F31</f>
        <v>1</v>
      </c>
      <c r="G43" s="1">
        <f t="shared" si="5"/>
        <v>2</v>
      </c>
      <c r="H43" s="1">
        <f t="shared" si="5"/>
        <v>3</v>
      </c>
      <c r="I43" s="1">
        <f t="shared" si="5"/>
        <v>4</v>
      </c>
      <c r="J43" s="1">
        <f t="shared" si="5"/>
        <v>5</v>
      </c>
      <c r="K43" s="1">
        <f t="shared" si="5"/>
        <v>6</v>
      </c>
      <c r="L43" s="1">
        <f t="shared" si="5"/>
        <v>7</v>
      </c>
      <c r="M43" s="1">
        <f t="shared" si="5"/>
        <v>8</v>
      </c>
      <c r="N43" s="1">
        <f t="shared" si="5"/>
        <v>9</v>
      </c>
      <c r="O43" s="1">
        <f t="shared" si="5"/>
        <v>10</v>
      </c>
      <c r="P43" s="1">
        <f t="shared" si="5"/>
        <v>11</v>
      </c>
      <c r="Q43" s="1">
        <f t="shared" si="5"/>
        <v>12</v>
      </c>
      <c r="R43" s="1">
        <f t="shared" si="5"/>
        <v>13</v>
      </c>
      <c r="S43" s="1">
        <f t="shared" si="5"/>
        <v>14</v>
      </c>
      <c r="T43" s="1">
        <f t="shared" si="5"/>
        <v>15</v>
      </c>
      <c r="U43" s="1">
        <f t="shared" si="5"/>
        <v>16</v>
      </c>
      <c r="V43" s="1">
        <f t="shared" si="5"/>
        <v>17</v>
      </c>
      <c r="W43" s="1">
        <f t="shared" si="5"/>
        <v>18</v>
      </c>
      <c r="X43" s="1">
        <f t="shared" si="5"/>
        <v>19</v>
      </c>
      <c r="Y43" s="1">
        <f t="shared" si="5"/>
        <v>20</v>
      </c>
      <c r="Z43" s="1">
        <f t="shared" si="5"/>
        <v>21</v>
      </c>
      <c r="AA43" s="1">
        <f t="shared" si="5"/>
        <v>22</v>
      </c>
      <c r="AB43" s="1">
        <f t="shared" si="5"/>
        <v>23</v>
      </c>
      <c r="AC43" s="1">
        <f t="shared" si="5"/>
        <v>24</v>
      </c>
      <c r="AD43" s="1">
        <f t="shared" si="5"/>
        <v>25</v>
      </c>
      <c r="AE43" s="1">
        <f t="shared" si="5"/>
        <v>26</v>
      </c>
      <c r="AF43" s="1">
        <f t="shared" si="5"/>
        <v>27</v>
      </c>
      <c r="AG43" s="1">
        <f t="shared" si="5"/>
        <v>28</v>
      </c>
      <c r="AH43" s="1">
        <f t="shared" si="5"/>
        <v>29</v>
      </c>
    </row>
    <row r="44" spans="3:34">
      <c r="C44">
        <f ca="1">C32</f>
        <v>1</v>
      </c>
      <c r="D44" t="str">
        <f ca="1">UPPER(INDEX(Activities[ACTIVITY],MATCH($C44,Activities[Id],0)))</f>
        <v>PROJECT START</v>
      </c>
      <c r="E44">
        <f ca="1" t="shared" ref="E44:AH44" si="6">IF(ISERROR(F32),E32,NA())</f>
        <v>5.65</v>
      </c>
      <c r="F44" t="e">
        <f ca="1" t="shared" si="6"/>
        <v>#N/A</v>
      </c>
      <c r="G44" t="e">
        <f ca="1" t="shared" si="6"/>
        <v>#N/A</v>
      </c>
      <c r="H44" t="e">
        <f ca="1" t="shared" si="6"/>
        <v>#N/A</v>
      </c>
      <c r="I44" t="e">
        <f ca="1" t="shared" si="6"/>
        <v>#N/A</v>
      </c>
      <c r="J44" t="e">
        <f ca="1" t="shared" si="6"/>
        <v>#N/A</v>
      </c>
      <c r="K44" t="e">
        <f ca="1" t="shared" si="6"/>
        <v>#N/A</v>
      </c>
      <c r="L44" t="e">
        <f ca="1" t="shared" si="6"/>
        <v>#N/A</v>
      </c>
      <c r="M44" t="e">
        <f ca="1" t="shared" si="6"/>
        <v>#N/A</v>
      </c>
      <c r="N44" t="e">
        <f ca="1" t="shared" si="6"/>
        <v>#N/A</v>
      </c>
      <c r="O44" t="e">
        <f ca="1" t="shared" si="6"/>
        <v>#N/A</v>
      </c>
      <c r="P44" t="e">
        <f ca="1" t="shared" si="6"/>
        <v>#N/A</v>
      </c>
      <c r="Q44" t="e">
        <f ca="1" t="shared" si="6"/>
        <v>#N/A</v>
      </c>
      <c r="R44" t="e">
        <f ca="1" t="shared" si="6"/>
        <v>#N/A</v>
      </c>
      <c r="S44" t="e">
        <f ca="1" t="shared" si="6"/>
        <v>#N/A</v>
      </c>
      <c r="T44" t="e">
        <f ca="1" t="shared" si="6"/>
        <v>#N/A</v>
      </c>
      <c r="U44" t="e">
        <f ca="1" t="shared" si="6"/>
        <v>#N/A</v>
      </c>
      <c r="V44" t="e">
        <f ca="1" t="shared" si="6"/>
        <v>#N/A</v>
      </c>
      <c r="W44" t="e">
        <f ca="1" t="shared" si="6"/>
        <v>#N/A</v>
      </c>
      <c r="X44" t="e">
        <f ca="1" t="shared" si="6"/>
        <v>#N/A</v>
      </c>
      <c r="Y44" t="e">
        <f ca="1" t="shared" si="6"/>
        <v>#N/A</v>
      </c>
      <c r="Z44" t="e">
        <f ca="1" t="shared" si="6"/>
        <v>#N/A</v>
      </c>
      <c r="AA44" t="e">
        <f ca="1" t="shared" si="6"/>
        <v>#N/A</v>
      </c>
      <c r="AB44" t="e">
        <f ca="1" t="shared" si="6"/>
        <v>#N/A</v>
      </c>
      <c r="AC44" t="e">
        <f ca="1" t="shared" si="6"/>
        <v>#N/A</v>
      </c>
      <c r="AD44" t="e">
        <f ca="1" t="shared" si="6"/>
        <v>#N/A</v>
      </c>
      <c r="AE44" t="e">
        <f ca="1" t="shared" si="6"/>
        <v>#N/A</v>
      </c>
      <c r="AF44" t="e">
        <f ca="1" t="shared" si="6"/>
        <v>#N/A</v>
      </c>
      <c r="AG44" t="e">
        <f ca="1" t="shared" si="6"/>
        <v>#N/A</v>
      </c>
      <c r="AH44" t="e">
        <f ca="1" t="shared" si="6"/>
        <v>#N/A</v>
      </c>
    </row>
    <row r="45" spans="3:34">
      <c r="C45">
        <f ca="1" t="shared" ref="C45:C52" si="7">C33</f>
        <v>2</v>
      </c>
      <c r="D45" t="str">
        <f ca="1">UPPER(INDEX(Activities[ACTIVITY],MATCH($C45,Activities[Id],0)))</f>
        <v>MILESTONE 1</v>
      </c>
      <c r="E45">
        <f ca="1" t="shared" ref="E45:AH45" si="8">IF(ISERROR(F33),E33,NA())</f>
        <v>5.15</v>
      </c>
      <c r="F45" t="e">
        <f ca="1" t="shared" si="8"/>
        <v>#N/A</v>
      </c>
      <c r="G45" t="e">
        <f ca="1" t="shared" si="8"/>
        <v>#N/A</v>
      </c>
      <c r="H45" t="e">
        <f ca="1" t="shared" si="8"/>
        <v>#N/A</v>
      </c>
      <c r="I45" t="e">
        <f ca="1" t="shared" si="8"/>
        <v>#N/A</v>
      </c>
      <c r="J45" t="e">
        <f ca="1" t="shared" si="8"/>
        <v>#N/A</v>
      </c>
      <c r="K45" t="e">
        <f ca="1" t="shared" si="8"/>
        <v>#N/A</v>
      </c>
      <c r="L45" t="e">
        <f ca="1" t="shared" si="8"/>
        <v>#N/A</v>
      </c>
      <c r="M45" t="e">
        <f ca="1" t="shared" si="8"/>
        <v>#N/A</v>
      </c>
      <c r="N45" t="e">
        <f ca="1" t="shared" si="8"/>
        <v>#N/A</v>
      </c>
      <c r="O45" t="e">
        <f ca="1" t="shared" si="8"/>
        <v>#N/A</v>
      </c>
      <c r="P45" t="e">
        <f ca="1" t="shared" si="8"/>
        <v>#N/A</v>
      </c>
      <c r="Q45" t="e">
        <f ca="1" t="shared" si="8"/>
        <v>#N/A</v>
      </c>
      <c r="R45" t="e">
        <f ca="1" t="shared" si="8"/>
        <v>#N/A</v>
      </c>
      <c r="S45" t="e">
        <f ca="1" t="shared" si="8"/>
        <v>#N/A</v>
      </c>
      <c r="T45" t="e">
        <f ca="1" t="shared" si="8"/>
        <v>#N/A</v>
      </c>
      <c r="U45" t="e">
        <f ca="1" t="shared" si="8"/>
        <v>#N/A</v>
      </c>
      <c r="V45" t="e">
        <f ca="1" t="shared" si="8"/>
        <v>#N/A</v>
      </c>
      <c r="W45" t="e">
        <f ca="1" t="shared" si="8"/>
        <v>#N/A</v>
      </c>
      <c r="X45" t="e">
        <f ca="1" t="shared" si="8"/>
        <v>#N/A</v>
      </c>
      <c r="Y45" t="e">
        <f ca="1" t="shared" si="8"/>
        <v>#N/A</v>
      </c>
      <c r="Z45" t="e">
        <f ca="1" t="shared" si="8"/>
        <v>#N/A</v>
      </c>
      <c r="AA45" t="e">
        <f ca="1" t="shared" si="8"/>
        <v>#N/A</v>
      </c>
      <c r="AB45" t="e">
        <f ca="1" t="shared" si="8"/>
        <v>#N/A</v>
      </c>
      <c r="AC45" t="e">
        <f ca="1" t="shared" si="8"/>
        <v>#N/A</v>
      </c>
      <c r="AD45" t="e">
        <f ca="1" t="shared" si="8"/>
        <v>#N/A</v>
      </c>
      <c r="AE45" t="e">
        <f ca="1" t="shared" si="8"/>
        <v>#N/A</v>
      </c>
      <c r="AF45" t="e">
        <f ca="1" t="shared" si="8"/>
        <v>#N/A</v>
      </c>
      <c r="AG45" t="e">
        <f ca="1" t="shared" si="8"/>
        <v>#N/A</v>
      </c>
      <c r="AH45" t="e">
        <f ca="1" t="shared" si="8"/>
        <v>#N/A</v>
      </c>
    </row>
    <row r="46" spans="3:34">
      <c r="C46">
        <f ca="1" t="shared" si="7"/>
        <v>3</v>
      </c>
      <c r="D46" t="str">
        <f ca="1">UPPER(INDEX(Activities[ACTIVITY],MATCH($C46,Activities[Id],0)))</f>
        <v>MILESTONE 2</v>
      </c>
      <c r="E46">
        <f ca="1" t="shared" ref="E46:AH46" si="9">IF(ISERROR(F34),E34,NA())</f>
        <v>4.65</v>
      </c>
      <c r="F46" t="e">
        <f ca="1" t="shared" si="9"/>
        <v>#N/A</v>
      </c>
      <c r="G46" t="e">
        <f ca="1" t="shared" si="9"/>
        <v>#N/A</v>
      </c>
      <c r="H46" t="e">
        <f ca="1" t="shared" si="9"/>
        <v>#N/A</v>
      </c>
      <c r="I46" t="e">
        <f ca="1" t="shared" si="9"/>
        <v>#N/A</v>
      </c>
      <c r="J46" t="e">
        <f ca="1" t="shared" si="9"/>
        <v>#N/A</v>
      </c>
      <c r="K46" t="e">
        <f ca="1" t="shared" si="9"/>
        <v>#N/A</v>
      </c>
      <c r="L46" t="e">
        <f ca="1" t="shared" si="9"/>
        <v>#N/A</v>
      </c>
      <c r="M46" t="e">
        <f ca="1" t="shared" si="9"/>
        <v>#N/A</v>
      </c>
      <c r="N46" t="e">
        <f ca="1" t="shared" si="9"/>
        <v>#N/A</v>
      </c>
      <c r="O46" t="e">
        <f ca="1" t="shared" si="9"/>
        <v>#N/A</v>
      </c>
      <c r="P46" t="e">
        <f ca="1" t="shared" si="9"/>
        <v>#N/A</v>
      </c>
      <c r="Q46" t="e">
        <f ca="1" t="shared" si="9"/>
        <v>#N/A</v>
      </c>
      <c r="R46" t="e">
        <f ca="1" t="shared" si="9"/>
        <v>#N/A</v>
      </c>
      <c r="S46" t="e">
        <f ca="1" t="shared" si="9"/>
        <v>#N/A</v>
      </c>
      <c r="T46" t="e">
        <f ca="1" t="shared" si="9"/>
        <v>#N/A</v>
      </c>
      <c r="U46" t="e">
        <f ca="1" t="shared" si="9"/>
        <v>#N/A</v>
      </c>
      <c r="V46" t="e">
        <f ca="1" t="shared" si="9"/>
        <v>#N/A</v>
      </c>
      <c r="W46" t="e">
        <f ca="1" t="shared" si="9"/>
        <v>#N/A</v>
      </c>
      <c r="X46" t="e">
        <f ca="1" t="shared" si="9"/>
        <v>#N/A</v>
      </c>
      <c r="Y46" t="e">
        <f ca="1" t="shared" si="9"/>
        <v>#N/A</v>
      </c>
      <c r="Z46" t="e">
        <f ca="1" t="shared" si="9"/>
        <v>#N/A</v>
      </c>
      <c r="AA46" t="e">
        <f ca="1" t="shared" si="9"/>
        <v>#N/A</v>
      </c>
      <c r="AB46" t="e">
        <f ca="1" t="shared" si="9"/>
        <v>#N/A</v>
      </c>
      <c r="AC46" t="e">
        <f ca="1" t="shared" si="9"/>
        <v>#N/A</v>
      </c>
      <c r="AD46" t="e">
        <f ca="1" t="shared" si="9"/>
        <v>#N/A</v>
      </c>
      <c r="AE46" t="e">
        <f ca="1" t="shared" si="9"/>
        <v>#N/A</v>
      </c>
      <c r="AF46" t="e">
        <f ca="1" t="shared" si="9"/>
        <v>#N/A</v>
      </c>
      <c r="AG46" t="e">
        <f ca="1" t="shared" si="9"/>
        <v>#N/A</v>
      </c>
      <c r="AH46" t="e">
        <f ca="1" t="shared" si="9"/>
        <v>#N/A</v>
      </c>
    </row>
    <row r="47" spans="3:34">
      <c r="C47">
        <f ca="1" t="shared" si="7"/>
        <v>4</v>
      </c>
      <c r="D47" t="str">
        <f ca="1">UPPER(INDEX(Activities[ACTIVITY],MATCH($C47,Activities[Id],0)))</f>
        <v>MILESTONE 3</v>
      </c>
      <c r="E47">
        <f ca="1" t="shared" ref="E47:AH47" si="10">IF(ISERROR(F35),E35,NA())</f>
        <v>4.15</v>
      </c>
      <c r="F47" t="e">
        <f ca="1" t="shared" si="10"/>
        <v>#N/A</v>
      </c>
      <c r="G47" t="e">
        <f ca="1" t="shared" si="10"/>
        <v>#N/A</v>
      </c>
      <c r="H47" t="e">
        <f ca="1" t="shared" si="10"/>
        <v>#N/A</v>
      </c>
      <c r="I47" t="e">
        <f ca="1" t="shared" si="10"/>
        <v>#N/A</v>
      </c>
      <c r="J47" t="e">
        <f ca="1" t="shared" si="10"/>
        <v>#N/A</v>
      </c>
      <c r="K47" t="e">
        <f ca="1" t="shared" si="10"/>
        <v>#N/A</v>
      </c>
      <c r="L47" t="e">
        <f ca="1" t="shared" si="10"/>
        <v>#N/A</v>
      </c>
      <c r="M47" t="e">
        <f ca="1" t="shared" si="10"/>
        <v>#N/A</v>
      </c>
      <c r="N47" t="e">
        <f ca="1" t="shared" si="10"/>
        <v>#N/A</v>
      </c>
      <c r="O47" t="e">
        <f ca="1" t="shared" si="10"/>
        <v>#N/A</v>
      </c>
      <c r="P47" t="e">
        <f ca="1" t="shared" si="10"/>
        <v>#N/A</v>
      </c>
      <c r="Q47" t="e">
        <f ca="1" t="shared" si="10"/>
        <v>#N/A</v>
      </c>
      <c r="R47" t="e">
        <f ca="1" t="shared" si="10"/>
        <v>#N/A</v>
      </c>
      <c r="S47" t="e">
        <f ca="1" t="shared" si="10"/>
        <v>#N/A</v>
      </c>
      <c r="T47" t="e">
        <f ca="1" t="shared" si="10"/>
        <v>#N/A</v>
      </c>
      <c r="U47" t="e">
        <f ca="1" t="shared" si="10"/>
        <v>#N/A</v>
      </c>
      <c r="V47" t="e">
        <f ca="1" t="shared" si="10"/>
        <v>#N/A</v>
      </c>
      <c r="W47" t="e">
        <f ca="1" t="shared" si="10"/>
        <v>#N/A</v>
      </c>
      <c r="X47" t="e">
        <f ca="1" t="shared" si="10"/>
        <v>#N/A</v>
      </c>
      <c r="Y47" t="e">
        <f ca="1" t="shared" si="10"/>
        <v>#N/A</v>
      </c>
      <c r="Z47" t="e">
        <f ca="1" t="shared" si="10"/>
        <v>#N/A</v>
      </c>
      <c r="AA47" t="e">
        <f ca="1" t="shared" si="10"/>
        <v>#N/A</v>
      </c>
      <c r="AB47" t="e">
        <f ca="1" t="shared" si="10"/>
        <v>#N/A</v>
      </c>
      <c r="AC47" t="e">
        <f ca="1" t="shared" si="10"/>
        <v>#N/A</v>
      </c>
      <c r="AD47" t="e">
        <f ca="1" t="shared" si="10"/>
        <v>#N/A</v>
      </c>
      <c r="AE47" t="e">
        <f ca="1" t="shared" si="10"/>
        <v>#N/A</v>
      </c>
      <c r="AF47" t="e">
        <f ca="1" t="shared" si="10"/>
        <v>#N/A</v>
      </c>
      <c r="AG47" t="e">
        <f ca="1" t="shared" si="10"/>
        <v>#N/A</v>
      </c>
      <c r="AH47" t="e">
        <f ca="1" t="shared" si="10"/>
        <v>#N/A</v>
      </c>
    </row>
    <row r="48" spans="3:34">
      <c r="C48">
        <f ca="1" t="shared" si="7"/>
        <v>5</v>
      </c>
      <c r="D48" t="str">
        <f ca="1">UPPER(INDEX(Activities[ACTIVITY],MATCH($C48,Activities[Id],0)))</f>
        <v>MILESTONE 4</v>
      </c>
      <c r="E48">
        <f ca="1" t="shared" ref="E48:AH48" si="11">IF(ISERROR(F36),E36,NA())</f>
        <v>3.65</v>
      </c>
      <c r="F48" t="e">
        <f ca="1" t="shared" si="11"/>
        <v>#N/A</v>
      </c>
      <c r="G48" t="e">
        <f ca="1" t="shared" si="11"/>
        <v>#N/A</v>
      </c>
      <c r="H48" t="e">
        <f ca="1" t="shared" si="11"/>
        <v>#N/A</v>
      </c>
      <c r="I48" t="e">
        <f ca="1" t="shared" si="11"/>
        <v>#N/A</v>
      </c>
      <c r="J48" t="e">
        <f ca="1" t="shared" si="11"/>
        <v>#N/A</v>
      </c>
      <c r="K48" t="e">
        <f ca="1" t="shared" si="11"/>
        <v>#N/A</v>
      </c>
      <c r="L48" t="e">
        <f ca="1" t="shared" si="11"/>
        <v>#N/A</v>
      </c>
      <c r="M48" t="e">
        <f ca="1" t="shared" si="11"/>
        <v>#N/A</v>
      </c>
      <c r="N48" t="e">
        <f ca="1" t="shared" si="11"/>
        <v>#N/A</v>
      </c>
      <c r="O48" t="e">
        <f ca="1" t="shared" si="11"/>
        <v>#N/A</v>
      </c>
      <c r="P48" t="e">
        <f ca="1" t="shared" si="11"/>
        <v>#N/A</v>
      </c>
      <c r="Q48" t="e">
        <f ca="1" t="shared" si="11"/>
        <v>#N/A</v>
      </c>
      <c r="R48" t="e">
        <f ca="1" t="shared" si="11"/>
        <v>#N/A</v>
      </c>
      <c r="S48" t="e">
        <f ca="1" t="shared" si="11"/>
        <v>#N/A</v>
      </c>
      <c r="T48" t="e">
        <f ca="1" t="shared" si="11"/>
        <v>#N/A</v>
      </c>
      <c r="U48" t="e">
        <f ca="1" t="shared" si="11"/>
        <v>#N/A</v>
      </c>
      <c r="V48" t="e">
        <f ca="1" t="shared" si="11"/>
        <v>#N/A</v>
      </c>
      <c r="W48" t="e">
        <f ca="1" t="shared" si="11"/>
        <v>#N/A</v>
      </c>
      <c r="X48" t="e">
        <f ca="1" t="shared" si="11"/>
        <v>#N/A</v>
      </c>
      <c r="Y48" t="e">
        <f ca="1" t="shared" si="11"/>
        <v>#N/A</v>
      </c>
      <c r="Z48" t="e">
        <f ca="1" t="shared" si="11"/>
        <v>#N/A</v>
      </c>
      <c r="AA48" t="e">
        <f ca="1" t="shared" si="11"/>
        <v>#N/A</v>
      </c>
      <c r="AB48" t="e">
        <f ca="1" t="shared" si="11"/>
        <v>#N/A</v>
      </c>
      <c r="AC48" t="e">
        <f ca="1" t="shared" si="11"/>
        <v>#N/A</v>
      </c>
      <c r="AD48" t="e">
        <f ca="1" t="shared" si="11"/>
        <v>#N/A</v>
      </c>
      <c r="AE48" t="e">
        <f ca="1" t="shared" si="11"/>
        <v>#N/A</v>
      </c>
      <c r="AF48" t="e">
        <f ca="1" t="shared" si="11"/>
        <v>#N/A</v>
      </c>
      <c r="AG48" t="e">
        <f ca="1" t="shared" si="11"/>
        <v>#N/A</v>
      </c>
      <c r="AH48" t="e">
        <f ca="1" t="shared" si="11"/>
        <v>#N/A</v>
      </c>
    </row>
    <row r="49" spans="3:34">
      <c r="C49">
        <f ca="1" t="shared" si="7"/>
        <v>6</v>
      </c>
      <c r="D49" t="str">
        <f ca="1">UPPER(INDEX(Activities[ACTIVITY],MATCH($C49,Activities[Id],0)))</f>
        <v>MILESTONE 5</v>
      </c>
      <c r="E49">
        <f ca="1" t="shared" ref="E49:AH49" si="12">IF(ISERROR(F37),E37,NA())</f>
        <v>3.15</v>
      </c>
      <c r="F49" t="e">
        <f ca="1" t="shared" si="12"/>
        <v>#N/A</v>
      </c>
      <c r="G49" t="e">
        <f ca="1" t="shared" si="12"/>
        <v>#N/A</v>
      </c>
      <c r="H49" t="e">
        <f ca="1" t="shared" si="12"/>
        <v>#N/A</v>
      </c>
      <c r="I49" t="e">
        <f ca="1" t="shared" si="12"/>
        <v>#N/A</v>
      </c>
      <c r="J49" t="e">
        <f ca="1" t="shared" si="12"/>
        <v>#N/A</v>
      </c>
      <c r="K49" t="e">
        <f ca="1" t="shared" si="12"/>
        <v>#N/A</v>
      </c>
      <c r="L49" t="e">
        <f ca="1" t="shared" si="12"/>
        <v>#N/A</v>
      </c>
      <c r="M49" t="e">
        <f ca="1" t="shared" si="12"/>
        <v>#N/A</v>
      </c>
      <c r="N49" t="e">
        <f ca="1" t="shared" si="12"/>
        <v>#N/A</v>
      </c>
      <c r="O49" t="e">
        <f ca="1" t="shared" si="12"/>
        <v>#N/A</v>
      </c>
      <c r="P49" t="e">
        <f ca="1" t="shared" si="12"/>
        <v>#N/A</v>
      </c>
      <c r="Q49" t="e">
        <f ca="1" t="shared" si="12"/>
        <v>#N/A</v>
      </c>
      <c r="R49" t="e">
        <f ca="1" t="shared" si="12"/>
        <v>#N/A</v>
      </c>
      <c r="S49" t="e">
        <f ca="1" t="shared" si="12"/>
        <v>#N/A</v>
      </c>
      <c r="T49" t="e">
        <f ca="1" t="shared" si="12"/>
        <v>#N/A</v>
      </c>
      <c r="U49" t="e">
        <f ca="1" t="shared" si="12"/>
        <v>#N/A</v>
      </c>
      <c r="V49" t="e">
        <f ca="1" t="shared" si="12"/>
        <v>#N/A</v>
      </c>
      <c r="W49" t="e">
        <f ca="1" t="shared" si="12"/>
        <v>#N/A</v>
      </c>
      <c r="X49" t="e">
        <f ca="1" t="shared" si="12"/>
        <v>#N/A</v>
      </c>
      <c r="Y49" t="e">
        <f ca="1" t="shared" si="12"/>
        <v>#N/A</v>
      </c>
      <c r="Z49" t="e">
        <f ca="1" t="shared" si="12"/>
        <v>#N/A</v>
      </c>
      <c r="AA49" t="e">
        <f ca="1" t="shared" si="12"/>
        <v>#N/A</v>
      </c>
      <c r="AB49" t="e">
        <f ca="1" t="shared" si="12"/>
        <v>#N/A</v>
      </c>
      <c r="AC49" t="e">
        <f ca="1" t="shared" si="12"/>
        <v>#N/A</v>
      </c>
      <c r="AD49" t="e">
        <f ca="1" t="shared" si="12"/>
        <v>#N/A</v>
      </c>
      <c r="AE49" t="e">
        <f ca="1" t="shared" si="12"/>
        <v>#N/A</v>
      </c>
      <c r="AF49" t="e">
        <f ca="1" t="shared" si="12"/>
        <v>#N/A</v>
      </c>
      <c r="AG49" t="e">
        <f ca="1" t="shared" si="12"/>
        <v>#N/A</v>
      </c>
      <c r="AH49" t="e">
        <f ca="1" t="shared" si="12"/>
        <v>#N/A</v>
      </c>
    </row>
    <row r="50" spans="3:34">
      <c r="C50">
        <f ca="1" t="shared" si="7"/>
        <v>7</v>
      </c>
      <c r="D50" t="str">
        <f ca="1">UPPER(INDEX(Activities[ACTIVITY],MATCH($C50,Activities[Id],0)))</f>
        <v>MILESTONE 6</v>
      </c>
      <c r="E50">
        <f ca="1" t="shared" ref="E50:AH50" si="13">IF(ISERROR(F38),E38,NA())</f>
        <v>2.65</v>
      </c>
      <c r="F50" t="e">
        <f ca="1" t="shared" si="13"/>
        <v>#N/A</v>
      </c>
      <c r="G50" t="e">
        <f ca="1" t="shared" si="13"/>
        <v>#N/A</v>
      </c>
      <c r="H50" t="e">
        <f ca="1" t="shared" si="13"/>
        <v>#N/A</v>
      </c>
      <c r="I50" t="e">
        <f ca="1" t="shared" si="13"/>
        <v>#N/A</v>
      </c>
      <c r="J50" t="e">
        <f ca="1" t="shared" si="13"/>
        <v>#N/A</v>
      </c>
      <c r="K50" t="e">
        <f ca="1" t="shared" si="13"/>
        <v>#N/A</v>
      </c>
      <c r="L50" t="e">
        <f ca="1" t="shared" si="13"/>
        <v>#N/A</v>
      </c>
      <c r="M50" t="e">
        <f ca="1" t="shared" si="13"/>
        <v>#N/A</v>
      </c>
      <c r="N50" t="e">
        <f ca="1" t="shared" si="13"/>
        <v>#N/A</v>
      </c>
      <c r="O50" t="e">
        <f ca="1" t="shared" si="13"/>
        <v>#N/A</v>
      </c>
      <c r="P50" t="e">
        <f ca="1" t="shared" si="13"/>
        <v>#N/A</v>
      </c>
      <c r="Q50" t="e">
        <f ca="1" t="shared" si="13"/>
        <v>#N/A</v>
      </c>
      <c r="R50" t="e">
        <f ca="1" t="shared" si="13"/>
        <v>#N/A</v>
      </c>
      <c r="S50" t="e">
        <f ca="1" t="shared" si="13"/>
        <v>#N/A</v>
      </c>
      <c r="T50" t="e">
        <f ca="1" t="shared" si="13"/>
        <v>#N/A</v>
      </c>
      <c r="U50" t="e">
        <f ca="1" t="shared" si="13"/>
        <v>#N/A</v>
      </c>
      <c r="V50" t="e">
        <f ca="1" t="shared" si="13"/>
        <v>#N/A</v>
      </c>
      <c r="W50" t="e">
        <f ca="1" t="shared" si="13"/>
        <v>#N/A</v>
      </c>
      <c r="X50" t="e">
        <f ca="1" t="shared" si="13"/>
        <v>#N/A</v>
      </c>
      <c r="Y50" t="e">
        <f ca="1" t="shared" si="13"/>
        <v>#N/A</v>
      </c>
      <c r="Z50" t="e">
        <f ca="1" t="shared" si="13"/>
        <v>#N/A</v>
      </c>
      <c r="AA50" t="e">
        <f ca="1" t="shared" si="13"/>
        <v>#N/A</v>
      </c>
      <c r="AB50" t="e">
        <f ca="1" t="shared" si="13"/>
        <v>#N/A</v>
      </c>
      <c r="AC50" t="e">
        <f ca="1" t="shared" si="13"/>
        <v>#N/A</v>
      </c>
      <c r="AD50" t="e">
        <f ca="1" t="shared" si="13"/>
        <v>#N/A</v>
      </c>
      <c r="AE50" t="e">
        <f ca="1" t="shared" si="13"/>
        <v>#N/A</v>
      </c>
      <c r="AF50" t="e">
        <f ca="1" t="shared" si="13"/>
        <v>#N/A</v>
      </c>
      <c r="AG50" t="e">
        <f ca="1" t="shared" si="13"/>
        <v>#N/A</v>
      </c>
      <c r="AH50" t="e">
        <f ca="1" t="shared" si="13"/>
        <v>#N/A</v>
      </c>
    </row>
    <row r="51" spans="3:34">
      <c r="C51">
        <f ca="1" t="shared" si="7"/>
        <v>8</v>
      </c>
      <c r="D51" t="str">
        <f ca="1">UPPER(INDEX(Activities[ACTIVITY],MATCH($C51,Activities[Id],0)))</f>
        <v>MILESTONE 7</v>
      </c>
      <c r="E51">
        <f ca="1" t="shared" ref="E51:AH51" si="14">IF(ISERROR(F39),E39,NA())</f>
        <v>2.15</v>
      </c>
      <c r="F51" t="e">
        <f ca="1" t="shared" si="14"/>
        <v>#N/A</v>
      </c>
      <c r="G51" t="e">
        <f ca="1" t="shared" si="14"/>
        <v>#N/A</v>
      </c>
      <c r="H51" t="e">
        <f ca="1" t="shared" si="14"/>
        <v>#N/A</v>
      </c>
      <c r="I51" t="e">
        <f ca="1" t="shared" si="14"/>
        <v>#N/A</v>
      </c>
      <c r="J51" t="e">
        <f ca="1" t="shared" si="14"/>
        <v>#N/A</v>
      </c>
      <c r="K51" t="e">
        <f ca="1" t="shared" si="14"/>
        <v>#N/A</v>
      </c>
      <c r="L51" t="e">
        <f ca="1" t="shared" si="14"/>
        <v>#N/A</v>
      </c>
      <c r="M51" t="e">
        <f ca="1" t="shared" si="14"/>
        <v>#N/A</v>
      </c>
      <c r="N51" t="e">
        <f ca="1" t="shared" si="14"/>
        <v>#N/A</v>
      </c>
      <c r="O51" t="e">
        <f ca="1" t="shared" si="14"/>
        <v>#N/A</v>
      </c>
      <c r="P51" t="e">
        <f ca="1" t="shared" si="14"/>
        <v>#N/A</v>
      </c>
      <c r="Q51" t="e">
        <f ca="1" t="shared" si="14"/>
        <v>#N/A</v>
      </c>
      <c r="R51" t="e">
        <f ca="1" t="shared" si="14"/>
        <v>#N/A</v>
      </c>
      <c r="S51" t="e">
        <f ca="1" t="shared" si="14"/>
        <v>#N/A</v>
      </c>
      <c r="T51" t="e">
        <f ca="1" t="shared" si="14"/>
        <v>#N/A</v>
      </c>
      <c r="U51" t="e">
        <f ca="1" t="shared" si="14"/>
        <v>#N/A</v>
      </c>
      <c r="V51" t="e">
        <f ca="1" t="shared" si="14"/>
        <v>#N/A</v>
      </c>
      <c r="W51" t="e">
        <f ca="1" t="shared" si="14"/>
        <v>#N/A</v>
      </c>
      <c r="X51" t="e">
        <f ca="1" t="shared" si="14"/>
        <v>#N/A</v>
      </c>
      <c r="Y51" t="e">
        <f ca="1" t="shared" si="14"/>
        <v>#N/A</v>
      </c>
      <c r="Z51" t="e">
        <f ca="1" t="shared" si="14"/>
        <v>#N/A</v>
      </c>
      <c r="AA51" t="e">
        <f ca="1" t="shared" si="14"/>
        <v>#N/A</v>
      </c>
      <c r="AB51" t="e">
        <f ca="1" t="shared" si="14"/>
        <v>#N/A</v>
      </c>
      <c r="AC51" t="e">
        <f ca="1" t="shared" si="14"/>
        <v>#N/A</v>
      </c>
      <c r="AD51" t="e">
        <f ca="1" t="shared" si="14"/>
        <v>#N/A</v>
      </c>
      <c r="AE51" t="e">
        <f ca="1" t="shared" si="14"/>
        <v>#N/A</v>
      </c>
      <c r="AF51" t="e">
        <f ca="1" t="shared" si="14"/>
        <v>#N/A</v>
      </c>
      <c r="AG51" t="e">
        <f ca="1" t="shared" si="14"/>
        <v>#N/A</v>
      </c>
      <c r="AH51" t="e">
        <f ca="1" t="shared" si="14"/>
        <v>#N/A</v>
      </c>
    </row>
    <row r="52" spans="3:34">
      <c r="C52">
        <f ca="1" t="shared" si="7"/>
        <v>9</v>
      </c>
      <c r="D52" t="str">
        <f ca="1">UPPER(INDEX(Activities[ACTIVITY],MATCH($C52,Activities[Id],0)))</f>
        <v>MILESTONE 8</v>
      </c>
      <c r="E52">
        <f ca="1" t="shared" ref="E52:AH52" si="15">IF(ISERROR(F40),E40,NA())</f>
        <v>1.65</v>
      </c>
      <c r="F52" t="e">
        <f ca="1" t="shared" si="15"/>
        <v>#N/A</v>
      </c>
      <c r="G52" t="e">
        <f ca="1" t="shared" si="15"/>
        <v>#N/A</v>
      </c>
      <c r="H52" t="e">
        <f ca="1" t="shared" si="15"/>
        <v>#N/A</v>
      </c>
      <c r="I52" t="e">
        <f ca="1" t="shared" si="15"/>
        <v>#N/A</v>
      </c>
      <c r="J52" t="e">
        <f ca="1" t="shared" si="15"/>
        <v>#N/A</v>
      </c>
      <c r="K52" t="e">
        <f ca="1" t="shared" si="15"/>
        <v>#N/A</v>
      </c>
      <c r="L52" t="e">
        <f ca="1" t="shared" si="15"/>
        <v>#N/A</v>
      </c>
      <c r="M52" t="e">
        <f ca="1" t="shared" si="15"/>
        <v>#N/A</v>
      </c>
      <c r="N52" t="e">
        <f ca="1" t="shared" si="15"/>
        <v>#N/A</v>
      </c>
      <c r="O52" t="e">
        <f ca="1" t="shared" si="15"/>
        <v>#N/A</v>
      </c>
      <c r="P52" t="e">
        <f ca="1" t="shared" si="15"/>
        <v>#N/A</v>
      </c>
      <c r="Q52" t="e">
        <f ca="1" t="shared" si="15"/>
        <v>#N/A</v>
      </c>
      <c r="R52" t="e">
        <f ca="1" t="shared" si="15"/>
        <v>#N/A</v>
      </c>
      <c r="S52" t="e">
        <f ca="1" t="shared" si="15"/>
        <v>#N/A</v>
      </c>
      <c r="T52" t="e">
        <f ca="1" t="shared" si="15"/>
        <v>#N/A</v>
      </c>
      <c r="U52" t="e">
        <f ca="1" t="shared" si="15"/>
        <v>#N/A</v>
      </c>
      <c r="V52" t="e">
        <f ca="1" t="shared" si="15"/>
        <v>#N/A</v>
      </c>
      <c r="W52" t="e">
        <f ca="1" t="shared" si="15"/>
        <v>#N/A</v>
      </c>
      <c r="X52" t="e">
        <f ca="1" t="shared" si="15"/>
        <v>#N/A</v>
      </c>
      <c r="Y52" t="e">
        <f ca="1" t="shared" si="15"/>
        <v>#N/A</v>
      </c>
      <c r="Z52" t="e">
        <f ca="1" t="shared" si="15"/>
        <v>#N/A</v>
      </c>
      <c r="AA52" t="e">
        <f ca="1" t="shared" si="15"/>
        <v>#N/A</v>
      </c>
      <c r="AB52" t="e">
        <f ca="1" t="shared" si="15"/>
        <v>#N/A</v>
      </c>
      <c r="AC52" t="e">
        <f ca="1" t="shared" si="15"/>
        <v>#N/A</v>
      </c>
      <c r="AD52" t="e">
        <f ca="1" t="shared" si="15"/>
        <v>#N/A</v>
      </c>
      <c r="AE52" t="e">
        <f ca="1" t="shared" si="15"/>
        <v>#N/A</v>
      </c>
      <c r="AF52" t="e">
        <f ca="1" t="shared" si="15"/>
        <v>#N/A</v>
      </c>
      <c r="AG52" t="e">
        <f ca="1" t="shared" si="15"/>
        <v>#N/A</v>
      </c>
      <c r="AH52" t="e">
        <f ca="1" t="shared" si="15"/>
        <v>#N/A</v>
      </c>
    </row>
    <row r="55" spans="5:34">
      <c r="E55" s="1">
        <f>E31</f>
        <v>0</v>
      </c>
      <c r="F55" s="1">
        <f t="shared" ref="F55:AH55" si="16">F31</f>
        <v>1</v>
      </c>
      <c r="G55" s="1">
        <f t="shared" si="16"/>
        <v>2</v>
      </c>
      <c r="H55" s="1">
        <f t="shared" si="16"/>
        <v>3</v>
      </c>
      <c r="I55" s="1">
        <f t="shared" si="16"/>
        <v>4</v>
      </c>
      <c r="J55" s="1">
        <f t="shared" si="16"/>
        <v>5</v>
      </c>
      <c r="K55" s="1">
        <f t="shared" si="16"/>
        <v>6</v>
      </c>
      <c r="L55" s="1">
        <f t="shared" si="16"/>
        <v>7</v>
      </c>
      <c r="M55" s="1">
        <f t="shared" si="16"/>
        <v>8</v>
      </c>
      <c r="N55" s="1">
        <f t="shared" si="16"/>
        <v>9</v>
      </c>
      <c r="O55" s="1">
        <f t="shared" si="16"/>
        <v>10</v>
      </c>
      <c r="P55" s="1">
        <f t="shared" si="16"/>
        <v>11</v>
      </c>
      <c r="Q55" s="1">
        <f t="shared" si="16"/>
        <v>12</v>
      </c>
      <c r="R55" s="1">
        <f t="shared" si="16"/>
        <v>13</v>
      </c>
      <c r="S55" s="1">
        <f t="shared" si="16"/>
        <v>14</v>
      </c>
      <c r="T55" s="1">
        <f t="shared" si="16"/>
        <v>15</v>
      </c>
      <c r="U55" s="1">
        <f t="shared" si="16"/>
        <v>16</v>
      </c>
      <c r="V55" s="1">
        <f t="shared" si="16"/>
        <v>17</v>
      </c>
      <c r="W55" s="1">
        <f t="shared" si="16"/>
        <v>18</v>
      </c>
      <c r="X55" s="1">
        <f t="shared" si="16"/>
        <v>19</v>
      </c>
      <c r="Y55" s="1">
        <f t="shared" si="16"/>
        <v>20</v>
      </c>
      <c r="Z55" s="1">
        <f t="shared" si="16"/>
        <v>21</v>
      </c>
      <c r="AA55" s="1">
        <f t="shared" si="16"/>
        <v>22</v>
      </c>
      <c r="AB55" s="1">
        <f t="shared" si="16"/>
        <v>23</v>
      </c>
      <c r="AC55" s="1">
        <f t="shared" si="16"/>
        <v>24</v>
      </c>
      <c r="AD55" s="1">
        <f t="shared" si="16"/>
        <v>25</v>
      </c>
      <c r="AE55" s="1">
        <f t="shared" si="16"/>
        <v>26</v>
      </c>
      <c r="AF55" s="1">
        <f t="shared" si="16"/>
        <v>27</v>
      </c>
      <c r="AG55" s="1">
        <f t="shared" si="16"/>
        <v>28</v>
      </c>
      <c r="AH55" s="1">
        <f t="shared" si="16"/>
        <v>29</v>
      </c>
    </row>
    <row r="56" spans="4:34">
      <c r="D56" t="s">
        <v>30</v>
      </c>
      <c r="E56" t="e">
        <f ca="1" t="shared" ref="E56:AH56" si="17">IF(E55=$D$3,5,NA())</f>
        <v>#N/A</v>
      </c>
      <c r="F56" t="e">
        <f ca="1" t="shared" si="17"/>
        <v>#N/A</v>
      </c>
      <c r="G56" t="e">
        <f ca="1" t="shared" si="17"/>
        <v>#N/A</v>
      </c>
      <c r="H56" t="e">
        <f ca="1" t="shared" si="17"/>
        <v>#N/A</v>
      </c>
      <c r="I56" t="e">
        <f ca="1" t="shared" si="17"/>
        <v>#N/A</v>
      </c>
      <c r="J56" t="e">
        <f ca="1" t="shared" si="17"/>
        <v>#N/A</v>
      </c>
      <c r="K56" t="e">
        <f ca="1" t="shared" si="17"/>
        <v>#N/A</v>
      </c>
      <c r="L56" t="e">
        <f ca="1" t="shared" si="17"/>
        <v>#N/A</v>
      </c>
      <c r="M56" t="e">
        <f ca="1" t="shared" si="17"/>
        <v>#N/A</v>
      </c>
      <c r="N56" t="e">
        <f ca="1" t="shared" si="17"/>
        <v>#N/A</v>
      </c>
      <c r="O56" t="e">
        <f ca="1" t="shared" si="17"/>
        <v>#N/A</v>
      </c>
      <c r="P56" t="e">
        <f ca="1" t="shared" si="17"/>
        <v>#N/A</v>
      </c>
      <c r="Q56" t="e">
        <f ca="1" t="shared" si="17"/>
        <v>#N/A</v>
      </c>
      <c r="R56" t="e">
        <f ca="1" t="shared" si="17"/>
        <v>#N/A</v>
      </c>
      <c r="S56" t="e">
        <f ca="1" t="shared" si="17"/>
        <v>#N/A</v>
      </c>
      <c r="T56" t="e">
        <f ca="1" t="shared" si="17"/>
        <v>#N/A</v>
      </c>
      <c r="U56" t="e">
        <f ca="1" t="shared" si="17"/>
        <v>#N/A</v>
      </c>
      <c r="V56" t="e">
        <f ca="1" t="shared" si="17"/>
        <v>#N/A</v>
      </c>
      <c r="W56" t="e">
        <f ca="1" t="shared" si="17"/>
        <v>#N/A</v>
      </c>
      <c r="X56" t="e">
        <f ca="1" t="shared" si="17"/>
        <v>#N/A</v>
      </c>
      <c r="Y56" t="e">
        <f ca="1" t="shared" si="17"/>
        <v>#N/A</v>
      </c>
      <c r="Z56" t="e">
        <f ca="1" t="shared" si="17"/>
        <v>#N/A</v>
      </c>
      <c r="AA56" t="e">
        <f ca="1" t="shared" si="17"/>
        <v>#N/A</v>
      </c>
      <c r="AB56" t="e">
        <f ca="1" t="shared" si="17"/>
        <v>#N/A</v>
      </c>
      <c r="AC56" t="e">
        <f ca="1" t="shared" si="17"/>
        <v>#N/A</v>
      </c>
      <c r="AD56" t="e">
        <f ca="1" t="shared" si="17"/>
        <v>#N/A</v>
      </c>
      <c r="AE56" t="e">
        <f ca="1" t="shared" si="17"/>
        <v>#N/A</v>
      </c>
      <c r="AF56" t="e">
        <f ca="1" t="shared" si="17"/>
        <v>#N/A</v>
      </c>
      <c r="AG56" t="e">
        <f ca="1" t="shared" si="17"/>
        <v>#N/A</v>
      </c>
      <c r="AH56" t="e">
        <f ca="1" t="shared" si="17"/>
        <v>#N/A</v>
      </c>
    </row>
    <row r="58" spans="4:34">
      <c r="D58" s="3">
        <f>DATE(YEAR(MIN(E55:AH55)),MONTH(MIN(E55:AH55)),1)</f>
        <v>1</v>
      </c>
      <c r="E58" t="e">
        <f>IF(MEDIAN($D58,E$55,EOMONTH($D58,0))=E$55,0.5,NA())</f>
        <v>#N/A</v>
      </c>
      <c r="F58">
        <f t="shared" ref="F58:AH58" si="18">IF(MEDIAN($D58,F$55,EOMONTH($D58,0))=F$55,0.5,NA())</f>
        <v>0.5</v>
      </c>
      <c r="G58">
        <f t="shared" si="18"/>
        <v>0.5</v>
      </c>
      <c r="H58">
        <f t="shared" si="18"/>
        <v>0.5</v>
      </c>
      <c r="I58">
        <f t="shared" si="18"/>
        <v>0.5</v>
      </c>
      <c r="J58">
        <f t="shared" si="18"/>
        <v>0.5</v>
      </c>
      <c r="K58">
        <f t="shared" si="18"/>
        <v>0.5</v>
      </c>
      <c r="L58">
        <f t="shared" si="18"/>
        <v>0.5</v>
      </c>
      <c r="M58">
        <f t="shared" si="18"/>
        <v>0.5</v>
      </c>
      <c r="N58">
        <f t="shared" si="18"/>
        <v>0.5</v>
      </c>
      <c r="O58">
        <f t="shared" si="18"/>
        <v>0.5</v>
      </c>
      <c r="P58">
        <f t="shared" si="18"/>
        <v>0.5</v>
      </c>
      <c r="Q58">
        <f t="shared" si="18"/>
        <v>0.5</v>
      </c>
      <c r="R58">
        <f t="shared" si="18"/>
        <v>0.5</v>
      </c>
      <c r="S58">
        <f t="shared" si="18"/>
        <v>0.5</v>
      </c>
      <c r="T58">
        <f t="shared" si="18"/>
        <v>0.5</v>
      </c>
      <c r="U58">
        <f t="shared" si="18"/>
        <v>0.5</v>
      </c>
      <c r="V58">
        <f t="shared" si="18"/>
        <v>0.5</v>
      </c>
      <c r="W58">
        <f t="shared" si="18"/>
        <v>0.5</v>
      </c>
      <c r="X58">
        <f t="shared" si="18"/>
        <v>0.5</v>
      </c>
      <c r="Y58">
        <f t="shared" si="18"/>
        <v>0.5</v>
      </c>
      <c r="Z58">
        <f t="shared" si="18"/>
        <v>0.5</v>
      </c>
      <c r="AA58">
        <f t="shared" si="18"/>
        <v>0.5</v>
      </c>
      <c r="AB58">
        <f t="shared" si="18"/>
        <v>0.5</v>
      </c>
      <c r="AC58">
        <f t="shared" si="18"/>
        <v>0.5</v>
      </c>
      <c r="AD58">
        <f t="shared" si="18"/>
        <v>0.5</v>
      </c>
      <c r="AE58">
        <f t="shared" si="18"/>
        <v>0.5</v>
      </c>
      <c r="AF58">
        <f t="shared" si="18"/>
        <v>0.5</v>
      </c>
      <c r="AG58">
        <f t="shared" si="18"/>
        <v>0.5</v>
      </c>
      <c r="AH58">
        <f t="shared" si="18"/>
        <v>0.5</v>
      </c>
    </row>
    <row r="59" spans="4:34">
      <c r="D59" s="3" t="str">
        <f>TEXT(D58,"mmm yyyy")&amp;" - Top Band"</f>
        <v>Jan 1900 - Top Band</v>
      </c>
      <c r="E59" t="e">
        <f>E58+12.5</f>
        <v>#N/A</v>
      </c>
      <c r="F59">
        <f t="shared" ref="F59:AH59" si="19">F58+12.5</f>
        <v>13</v>
      </c>
      <c r="G59">
        <f t="shared" si="19"/>
        <v>13</v>
      </c>
      <c r="H59">
        <f t="shared" si="19"/>
        <v>13</v>
      </c>
      <c r="I59">
        <f t="shared" si="19"/>
        <v>13</v>
      </c>
      <c r="J59">
        <f t="shared" si="19"/>
        <v>13</v>
      </c>
      <c r="K59">
        <f t="shared" si="19"/>
        <v>13</v>
      </c>
      <c r="L59">
        <f t="shared" si="19"/>
        <v>13</v>
      </c>
      <c r="M59">
        <f t="shared" si="19"/>
        <v>13</v>
      </c>
      <c r="N59">
        <f t="shared" si="19"/>
        <v>13</v>
      </c>
      <c r="O59">
        <f t="shared" si="19"/>
        <v>13</v>
      </c>
      <c r="P59">
        <f t="shared" si="19"/>
        <v>13</v>
      </c>
      <c r="Q59">
        <f t="shared" si="19"/>
        <v>13</v>
      </c>
      <c r="R59">
        <f t="shared" si="19"/>
        <v>13</v>
      </c>
      <c r="S59">
        <f t="shared" si="19"/>
        <v>13</v>
      </c>
      <c r="T59">
        <f t="shared" si="19"/>
        <v>13</v>
      </c>
      <c r="U59">
        <f t="shared" si="19"/>
        <v>13</v>
      </c>
      <c r="V59">
        <f t="shared" si="19"/>
        <v>13</v>
      </c>
      <c r="W59">
        <f t="shared" si="19"/>
        <v>13</v>
      </c>
      <c r="X59">
        <f t="shared" si="19"/>
        <v>13</v>
      </c>
      <c r="Y59">
        <f t="shared" si="19"/>
        <v>13</v>
      </c>
      <c r="Z59">
        <f t="shared" si="19"/>
        <v>13</v>
      </c>
      <c r="AA59">
        <f t="shared" si="19"/>
        <v>13</v>
      </c>
      <c r="AB59">
        <f t="shared" si="19"/>
        <v>13</v>
      </c>
      <c r="AC59">
        <f t="shared" si="19"/>
        <v>13</v>
      </c>
      <c r="AD59">
        <f t="shared" si="19"/>
        <v>13</v>
      </c>
      <c r="AE59">
        <f t="shared" si="19"/>
        <v>13</v>
      </c>
      <c r="AF59">
        <f t="shared" si="19"/>
        <v>13</v>
      </c>
      <c r="AG59">
        <f t="shared" si="19"/>
        <v>13</v>
      </c>
      <c r="AH59">
        <f t="shared" si="19"/>
        <v>13</v>
      </c>
    </row>
    <row r="60" spans="4:4">
      <c r="D60" s="3"/>
    </row>
    <row r="61" spans="4:34">
      <c r="D61" s="3">
        <f>EOMONTH(D58,0)+1</f>
        <v>32</v>
      </c>
      <c r="E61" t="e">
        <f>IF(MEDIAN($D61,E$55,EOMONTH($D61,0))=E$55,0.5,NA())</f>
        <v>#N/A</v>
      </c>
      <c r="F61" t="e">
        <f t="shared" ref="F61:AH61" si="20">IF(MEDIAN($D61,F$55,EOMONTH($D61,0))=F$55,0.5,NA())</f>
        <v>#N/A</v>
      </c>
      <c r="G61" t="e">
        <f t="shared" si="20"/>
        <v>#N/A</v>
      </c>
      <c r="H61" t="e">
        <f t="shared" si="20"/>
        <v>#N/A</v>
      </c>
      <c r="I61" t="e">
        <f t="shared" si="20"/>
        <v>#N/A</v>
      </c>
      <c r="J61" t="e">
        <f t="shared" si="20"/>
        <v>#N/A</v>
      </c>
      <c r="K61" t="e">
        <f t="shared" si="20"/>
        <v>#N/A</v>
      </c>
      <c r="L61" t="e">
        <f t="shared" si="20"/>
        <v>#N/A</v>
      </c>
      <c r="M61" t="e">
        <f t="shared" si="20"/>
        <v>#N/A</v>
      </c>
      <c r="N61" t="e">
        <f t="shared" si="20"/>
        <v>#N/A</v>
      </c>
      <c r="O61" t="e">
        <f t="shared" si="20"/>
        <v>#N/A</v>
      </c>
      <c r="P61" t="e">
        <f t="shared" si="20"/>
        <v>#N/A</v>
      </c>
      <c r="Q61" t="e">
        <f t="shared" si="20"/>
        <v>#N/A</v>
      </c>
      <c r="R61" t="e">
        <f t="shared" si="20"/>
        <v>#N/A</v>
      </c>
      <c r="S61" t="e">
        <f t="shared" si="20"/>
        <v>#N/A</v>
      </c>
      <c r="T61" t="e">
        <f t="shared" si="20"/>
        <v>#N/A</v>
      </c>
      <c r="U61" t="e">
        <f t="shared" si="20"/>
        <v>#N/A</v>
      </c>
      <c r="V61" t="e">
        <f t="shared" si="20"/>
        <v>#N/A</v>
      </c>
      <c r="W61" t="e">
        <f t="shared" si="20"/>
        <v>#N/A</v>
      </c>
      <c r="X61" t="e">
        <f t="shared" si="20"/>
        <v>#N/A</v>
      </c>
      <c r="Y61" t="e">
        <f t="shared" si="20"/>
        <v>#N/A</v>
      </c>
      <c r="Z61" t="e">
        <f t="shared" si="20"/>
        <v>#N/A</v>
      </c>
      <c r="AA61" t="e">
        <f t="shared" si="20"/>
        <v>#N/A</v>
      </c>
      <c r="AB61" t="e">
        <f t="shared" si="20"/>
        <v>#N/A</v>
      </c>
      <c r="AC61" t="e">
        <f t="shared" si="20"/>
        <v>#N/A</v>
      </c>
      <c r="AD61" t="e">
        <f t="shared" si="20"/>
        <v>#N/A</v>
      </c>
      <c r="AE61" t="e">
        <f t="shared" si="20"/>
        <v>#N/A</v>
      </c>
      <c r="AF61" t="e">
        <f t="shared" si="20"/>
        <v>#N/A</v>
      </c>
      <c r="AG61" t="e">
        <f t="shared" si="20"/>
        <v>#N/A</v>
      </c>
      <c r="AH61" t="e">
        <f t="shared" si="20"/>
        <v>#N/A</v>
      </c>
    </row>
    <row r="62" spans="4:34">
      <c r="D62" s="3" t="str">
        <f>TEXT(D61,"mmm yyyy")&amp;" - Top Band"</f>
        <v>Feb 1900 - Top Band</v>
      </c>
      <c r="E62" t="e">
        <f>E61+12.5</f>
        <v>#N/A</v>
      </c>
      <c r="F62" t="e">
        <f t="shared" ref="F62:AH62" si="21">F61+12.5</f>
        <v>#N/A</v>
      </c>
      <c r="G62" t="e">
        <f t="shared" si="21"/>
        <v>#N/A</v>
      </c>
      <c r="H62" t="e">
        <f t="shared" si="21"/>
        <v>#N/A</v>
      </c>
      <c r="I62" t="e">
        <f t="shared" si="21"/>
        <v>#N/A</v>
      </c>
      <c r="J62" t="e">
        <f t="shared" si="21"/>
        <v>#N/A</v>
      </c>
      <c r="K62" t="e">
        <f t="shared" si="21"/>
        <v>#N/A</v>
      </c>
      <c r="L62" t="e">
        <f t="shared" si="21"/>
        <v>#N/A</v>
      </c>
      <c r="M62" t="e">
        <f t="shared" si="21"/>
        <v>#N/A</v>
      </c>
      <c r="N62" t="e">
        <f t="shared" si="21"/>
        <v>#N/A</v>
      </c>
      <c r="O62" t="e">
        <f t="shared" si="21"/>
        <v>#N/A</v>
      </c>
      <c r="P62" t="e">
        <f t="shared" si="21"/>
        <v>#N/A</v>
      </c>
      <c r="Q62" t="e">
        <f t="shared" si="21"/>
        <v>#N/A</v>
      </c>
      <c r="R62" t="e">
        <f t="shared" si="21"/>
        <v>#N/A</v>
      </c>
      <c r="S62" t="e">
        <f t="shared" si="21"/>
        <v>#N/A</v>
      </c>
      <c r="T62" t="e">
        <f t="shared" si="21"/>
        <v>#N/A</v>
      </c>
      <c r="U62" t="e">
        <f t="shared" si="21"/>
        <v>#N/A</v>
      </c>
      <c r="V62" t="e">
        <f t="shared" si="21"/>
        <v>#N/A</v>
      </c>
      <c r="W62" t="e">
        <f t="shared" si="21"/>
        <v>#N/A</v>
      </c>
      <c r="X62" t="e">
        <f t="shared" si="21"/>
        <v>#N/A</v>
      </c>
      <c r="Y62" t="e">
        <f t="shared" si="21"/>
        <v>#N/A</v>
      </c>
      <c r="Z62" t="e">
        <f t="shared" si="21"/>
        <v>#N/A</v>
      </c>
      <c r="AA62" t="e">
        <f t="shared" si="21"/>
        <v>#N/A</v>
      </c>
      <c r="AB62" t="e">
        <f t="shared" si="21"/>
        <v>#N/A</v>
      </c>
      <c r="AC62" t="e">
        <f t="shared" si="21"/>
        <v>#N/A</v>
      </c>
      <c r="AD62" t="e">
        <f t="shared" si="21"/>
        <v>#N/A</v>
      </c>
      <c r="AE62" t="e">
        <f t="shared" si="21"/>
        <v>#N/A</v>
      </c>
      <c r="AF62" t="e">
        <f t="shared" si="21"/>
        <v>#N/A</v>
      </c>
      <c r="AG62" t="e">
        <f t="shared" si="21"/>
        <v>#N/A</v>
      </c>
      <c r="AH62" t="e">
        <f t="shared" si="21"/>
        <v>#N/A</v>
      </c>
    </row>
    <row r="63" spans="4:4">
      <c r="D63" s="3"/>
    </row>
    <row r="65" spans="4:34">
      <c r="D65" s="3">
        <f>D58+1</f>
        <v>2</v>
      </c>
      <c r="E65" t="e">
        <f>IF(MEDIAN($D65,E$55)=E$55,0.5,NA())</f>
        <v>#N/A</v>
      </c>
      <c r="F65" t="e">
        <f t="shared" ref="F65:AH66" si="22">IF(MEDIAN($D65,F$55)=F$55,0.5,NA())</f>
        <v>#N/A</v>
      </c>
      <c r="G65">
        <f t="shared" si="22"/>
        <v>0.5</v>
      </c>
      <c r="H65" t="e">
        <f t="shared" si="22"/>
        <v>#N/A</v>
      </c>
      <c r="I65" t="e">
        <f t="shared" si="22"/>
        <v>#N/A</v>
      </c>
      <c r="J65" t="e">
        <f t="shared" si="22"/>
        <v>#N/A</v>
      </c>
      <c r="K65" t="e">
        <f t="shared" si="22"/>
        <v>#N/A</v>
      </c>
      <c r="L65" t="e">
        <f t="shared" si="22"/>
        <v>#N/A</v>
      </c>
      <c r="M65" t="e">
        <f t="shared" si="22"/>
        <v>#N/A</v>
      </c>
      <c r="N65" t="e">
        <f t="shared" si="22"/>
        <v>#N/A</v>
      </c>
      <c r="O65" t="e">
        <f t="shared" si="22"/>
        <v>#N/A</v>
      </c>
      <c r="P65" t="e">
        <f t="shared" si="22"/>
        <v>#N/A</v>
      </c>
      <c r="Q65" t="e">
        <f t="shared" si="22"/>
        <v>#N/A</v>
      </c>
      <c r="R65" t="e">
        <f t="shared" si="22"/>
        <v>#N/A</v>
      </c>
      <c r="S65" t="e">
        <f t="shared" si="22"/>
        <v>#N/A</v>
      </c>
      <c r="T65" t="e">
        <f t="shared" si="22"/>
        <v>#N/A</v>
      </c>
      <c r="U65" t="e">
        <f t="shared" si="22"/>
        <v>#N/A</v>
      </c>
      <c r="V65" t="e">
        <f t="shared" si="22"/>
        <v>#N/A</v>
      </c>
      <c r="W65" t="e">
        <f t="shared" si="22"/>
        <v>#N/A</v>
      </c>
      <c r="X65" t="e">
        <f t="shared" si="22"/>
        <v>#N/A</v>
      </c>
      <c r="Y65" t="e">
        <f t="shared" si="22"/>
        <v>#N/A</v>
      </c>
      <c r="Z65" t="e">
        <f t="shared" si="22"/>
        <v>#N/A</v>
      </c>
      <c r="AA65" t="e">
        <f t="shared" si="22"/>
        <v>#N/A</v>
      </c>
      <c r="AB65" t="e">
        <f t="shared" si="22"/>
        <v>#N/A</v>
      </c>
      <c r="AC65" t="e">
        <f t="shared" si="22"/>
        <v>#N/A</v>
      </c>
      <c r="AD65" t="e">
        <f t="shared" si="22"/>
        <v>#N/A</v>
      </c>
      <c r="AE65" t="e">
        <f t="shared" si="22"/>
        <v>#N/A</v>
      </c>
      <c r="AF65" t="e">
        <f t="shared" si="22"/>
        <v>#N/A</v>
      </c>
      <c r="AG65" t="e">
        <f t="shared" si="22"/>
        <v>#N/A</v>
      </c>
      <c r="AH65" t="e">
        <f t="shared" si="22"/>
        <v>#N/A</v>
      </c>
    </row>
    <row r="66" spans="4:34">
      <c r="D66" s="3">
        <f>D61+1</f>
        <v>33</v>
      </c>
      <c r="E66" t="e">
        <f>IF(MEDIAN($D66,E$55)=E$55,0.5,NA())</f>
        <v>#N/A</v>
      </c>
      <c r="F66" t="e">
        <f t="shared" si="22"/>
        <v>#N/A</v>
      </c>
      <c r="G66" t="e">
        <f t="shared" si="22"/>
        <v>#N/A</v>
      </c>
      <c r="H66" t="e">
        <f t="shared" si="22"/>
        <v>#N/A</v>
      </c>
      <c r="I66" t="e">
        <f t="shared" si="22"/>
        <v>#N/A</v>
      </c>
      <c r="J66" t="e">
        <f t="shared" si="22"/>
        <v>#N/A</v>
      </c>
      <c r="K66" t="e">
        <f t="shared" si="22"/>
        <v>#N/A</v>
      </c>
      <c r="L66" t="e">
        <f t="shared" si="22"/>
        <v>#N/A</v>
      </c>
      <c r="M66" t="e">
        <f t="shared" si="22"/>
        <v>#N/A</v>
      </c>
      <c r="N66" t="e">
        <f t="shared" si="22"/>
        <v>#N/A</v>
      </c>
      <c r="O66" t="e">
        <f t="shared" si="22"/>
        <v>#N/A</v>
      </c>
      <c r="P66" t="e">
        <f t="shared" si="22"/>
        <v>#N/A</v>
      </c>
      <c r="Q66" t="e">
        <f t="shared" si="22"/>
        <v>#N/A</v>
      </c>
      <c r="R66" t="e">
        <f t="shared" si="22"/>
        <v>#N/A</v>
      </c>
      <c r="S66" t="e">
        <f t="shared" si="22"/>
        <v>#N/A</v>
      </c>
      <c r="T66" t="e">
        <f t="shared" si="22"/>
        <v>#N/A</v>
      </c>
      <c r="U66" t="e">
        <f t="shared" si="22"/>
        <v>#N/A</v>
      </c>
      <c r="V66" t="e">
        <f t="shared" si="22"/>
        <v>#N/A</v>
      </c>
      <c r="W66" t="e">
        <f t="shared" si="22"/>
        <v>#N/A</v>
      </c>
      <c r="X66" t="e">
        <f t="shared" si="22"/>
        <v>#N/A</v>
      </c>
      <c r="Y66" t="e">
        <f t="shared" si="22"/>
        <v>#N/A</v>
      </c>
      <c r="Z66" t="e">
        <f t="shared" si="22"/>
        <v>#N/A</v>
      </c>
      <c r="AA66" t="e">
        <f t="shared" si="22"/>
        <v>#N/A</v>
      </c>
      <c r="AB66" t="e">
        <f t="shared" si="22"/>
        <v>#N/A</v>
      </c>
      <c r="AC66" t="e">
        <f t="shared" si="22"/>
        <v>#N/A</v>
      </c>
      <c r="AD66" t="e">
        <f t="shared" si="22"/>
        <v>#N/A</v>
      </c>
      <c r="AE66" t="e">
        <f t="shared" si="22"/>
        <v>#N/A</v>
      </c>
      <c r="AF66" t="e">
        <f t="shared" si="22"/>
        <v>#N/A</v>
      </c>
      <c r="AG66" t="e">
        <f t="shared" si="22"/>
        <v>#N/A</v>
      </c>
      <c r="AH66" t="e">
        <f t="shared" si="22"/>
        <v>#N/A</v>
      </c>
    </row>
    <row r="69" spans="5:34">
      <c r="E69">
        <v>2.3</v>
      </c>
      <c r="F69">
        <f>E69</f>
        <v>2.3</v>
      </c>
      <c r="G69">
        <f t="shared" ref="G69:AH71" si="23">F69</f>
        <v>2.3</v>
      </c>
      <c r="H69">
        <f t="shared" si="23"/>
        <v>2.3</v>
      </c>
      <c r="I69">
        <f t="shared" si="23"/>
        <v>2.3</v>
      </c>
      <c r="J69">
        <f t="shared" si="23"/>
        <v>2.3</v>
      </c>
      <c r="K69">
        <f t="shared" si="23"/>
        <v>2.3</v>
      </c>
      <c r="L69">
        <f t="shared" si="23"/>
        <v>2.3</v>
      </c>
      <c r="M69">
        <f t="shared" si="23"/>
        <v>2.3</v>
      </c>
      <c r="N69">
        <f t="shared" si="23"/>
        <v>2.3</v>
      </c>
      <c r="O69">
        <f t="shared" si="23"/>
        <v>2.3</v>
      </c>
      <c r="P69">
        <f t="shared" si="23"/>
        <v>2.3</v>
      </c>
      <c r="Q69">
        <f t="shared" si="23"/>
        <v>2.3</v>
      </c>
      <c r="R69">
        <f t="shared" si="23"/>
        <v>2.3</v>
      </c>
      <c r="S69">
        <f t="shared" si="23"/>
        <v>2.3</v>
      </c>
      <c r="T69">
        <f t="shared" si="23"/>
        <v>2.3</v>
      </c>
      <c r="U69">
        <f t="shared" si="23"/>
        <v>2.3</v>
      </c>
      <c r="V69">
        <f t="shared" si="23"/>
        <v>2.3</v>
      </c>
      <c r="W69">
        <f t="shared" si="23"/>
        <v>2.3</v>
      </c>
      <c r="X69">
        <f t="shared" si="23"/>
        <v>2.3</v>
      </c>
      <c r="Y69">
        <f t="shared" si="23"/>
        <v>2.3</v>
      </c>
      <c r="Z69">
        <f t="shared" si="23"/>
        <v>2.3</v>
      </c>
      <c r="AA69">
        <f t="shared" si="23"/>
        <v>2.3</v>
      </c>
      <c r="AB69">
        <f t="shared" si="23"/>
        <v>2.3</v>
      </c>
      <c r="AC69">
        <f t="shared" si="23"/>
        <v>2.3</v>
      </c>
      <c r="AD69">
        <f t="shared" si="23"/>
        <v>2.3</v>
      </c>
      <c r="AE69">
        <f t="shared" si="23"/>
        <v>2.3</v>
      </c>
      <c r="AF69">
        <f t="shared" si="23"/>
        <v>2.3</v>
      </c>
      <c r="AG69">
        <f t="shared" si="23"/>
        <v>2.3</v>
      </c>
      <c r="AH69">
        <f t="shared" si="23"/>
        <v>2.3</v>
      </c>
    </row>
    <row r="70" spans="4:34">
      <c r="D70">
        <v>3</v>
      </c>
      <c r="E70" t="str">
        <f>LEFT(UPPER(TEXT(E55,"ddd")),$D70)</f>
        <v>SAT</v>
      </c>
      <c r="F70" t="str">
        <f t="shared" ref="F70:AH70" si="24">LEFT(UPPER(TEXT(F55,"ddd")),$D70)</f>
        <v>SUN</v>
      </c>
      <c r="G70" t="str">
        <f t="shared" si="24"/>
        <v>MON</v>
      </c>
      <c r="H70" t="str">
        <f t="shared" si="24"/>
        <v>TUE</v>
      </c>
      <c r="I70" t="str">
        <f t="shared" si="24"/>
        <v>WED</v>
      </c>
      <c r="J70" t="str">
        <f t="shared" si="24"/>
        <v>THU</v>
      </c>
      <c r="K70" t="str">
        <f t="shared" si="24"/>
        <v>FRI</v>
      </c>
      <c r="L70" t="str">
        <f t="shared" si="24"/>
        <v>SAT</v>
      </c>
      <c r="M70" t="str">
        <f t="shared" si="24"/>
        <v>SUN</v>
      </c>
      <c r="N70" t="str">
        <f t="shared" si="24"/>
        <v>MON</v>
      </c>
      <c r="O70" t="str">
        <f t="shared" si="24"/>
        <v>TUE</v>
      </c>
      <c r="P70" t="str">
        <f t="shared" si="24"/>
        <v>WED</v>
      </c>
      <c r="Q70" t="str">
        <f t="shared" si="24"/>
        <v>THU</v>
      </c>
      <c r="R70" t="str">
        <f t="shared" si="24"/>
        <v>FRI</v>
      </c>
      <c r="S70" t="str">
        <f t="shared" si="24"/>
        <v>SAT</v>
      </c>
      <c r="T70" t="str">
        <f t="shared" si="24"/>
        <v>SUN</v>
      </c>
      <c r="U70" t="str">
        <f t="shared" si="24"/>
        <v>MON</v>
      </c>
      <c r="V70" t="str">
        <f t="shared" si="24"/>
        <v>TUE</v>
      </c>
      <c r="W70" t="str">
        <f t="shared" si="24"/>
        <v>WED</v>
      </c>
      <c r="X70" t="str">
        <f t="shared" si="24"/>
        <v>THU</v>
      </c>
      <c r="Y70" t="str">
        <f t="shared" si="24"/>
        <v>FRI</v>
      </c>
      <c r="Z70" t="str">
        <f t="shared" si="24"/>
        <v>SAT</v>
      </c>
      <c r="AA70" t="str">
        <f t="shared" si="24"/>
        <v>SUN</v>
      </c>
      <c r="AB70" t="str">
        <f t="shared" si="24"/>
        <v>MON</v>
      </c>
      <c r="AC70" t="str">
        <f t="shared" si="24"/>
        <v>TUE</v>
      </c>
      <c r="AD70" t="str">
        <f t="shared" si="24"/>
        <v>WED</v>
      </c>
      <c r="AE70" t="str">
        <f t="shared" si="24"/>
        <v>THU</v>
      </c>
      <c r="AF70" t="str">
        <f t="shared" si="24"/>
        <v>FRI</v>
      </c>
      <c r="AG70" t="str">
        <f t="shared" si="24"/>
        <v>SAT</v>
      </c>
      <c r="AH70" t="str">
        <f t="shared" si="24"/>
        <v>SUN</v>
      </c>
    </row>
    <row r="71" spans="5:34">
      <c r="E71">
        <v>1.3</v>
      </c>
      <c r="F71">
        <f>E71</f>
        <v>1.3</v>
      </c>
      <c r="G71">
        <f t="shared" si="23"/>
        <v>1.3</v>
      </c>
      <c r="H71">
        <f t="shared" si="23"/>
        <v>1.3</v>
      </c>
      <c r="I71">
        <f t="shared" si="23"/>
        <v>1.3</v>
      </c>
      <c r="J71">
        <f t="shared" si="23"/>
        <v>1.3</v>
      </c>
      <c r="K71">
        <f t="shared" si="23"/>
        <v>1.3</v>
      </c>
      <c r="L71">
        <f t="shared" si="23"/>
        <v>1.3</v>
      </c>
      <c r="M71">
        <f t="shared" si="23"/>
        <v>1.3</v>
      </c>
      <c r="N71">
        <f t="shared" si="23"/>
        <v>1.3</v>
      </c>
      <c r="O71">
        <f t="shared" si="23"/>
        <v>1.3</v>
      </c>
      <c r="P71">
        <f t="shared" si="23"/>
        <v>1.3</v>
      </c>
      <c r="Q71">
        <f t="shared" si="23"/>
        <v>1.3</v>
      </c>
      <c r="R71">
        <f t="shared" si="23"/>
        <v>1.3</v>
      </c>
      <c r="S71">
        <f t="shared" si="23"/>
        <v>1.3</v>
      </c>
      <c r="T71">
        <f t="shared" si="23"/>
        <v>1.3</v>
      </c>
      <c r="U71">
        <f t="shared" si="23"/>
        <v>1.3</v>
      </c>
      <c r="V71">
        <f t="shared" si="23"/>
        <v>1.3</v>
      </c>
      <c r="W71">
        <f t="shared" si="23"/>
        <v>1.3</v>
      </c>
      <c r="X71">
        <f t="shared" si="23"/>
        <v>1.3</v>
      </c>
      <c r="Y71">
        <f t="shared" si="23"/>
        <v>1.3</v>
      </c>
      <c r="Z71">
        <f t="shared" si="23"/>
        <v>1.3</v>
      </c>
      <c r="AA71">
        <f t="shared" si="23"/>
        <v>1.3</v>
      </c>
      <c r="AB71">
        <f t="shared" si="23"/>
        <v>1.3</v>
      </c>
      <c r="AC71">
        <f t="shared" si="23"/>
        <v>1.3</v>
      </c>
      <c r="AD71">
        <f t="shared" si="23"/>
        <v>1.3</v>
      </c>
      <c r="AE71">
        <f t="shared" si="23"/>
        <v>1.3</v>
      </c>
      <c r="AF71">
        <f t="shared" si="23"/>
        <v>1.3</v>
      </c>
      <c r="AG71">
        <f t="shared" si="23"/>
        <v>1.3</v>
      </c>
      <c r="AH71">
        <f t="shared" si="23"/>
        <v>1.3</v>
      </c>
    </row>
    <row r="72" spans="5:34">
      <c r="E72" t="str">
        <f>TEXT(E55,"dd")</f>
        <v>00</v>
      </c>
      <c r="F72" t="str">
        <f t="shared" ref="F72:AH72" si="25">TEXT(F55,"dd")</f>
        <v>01</v>
      </c>
      <c r="G72" t="str">
        <f t="shared" si="25"/>
        <v>02</v>
      </c>
      <c r="H72" t="str">
        <f t="shared" si="25"/>
        <v>03</v>
      </c>
      <c r="I72" t="str">
        <f t="shared" si="25"/>
        <v>04</v>
      </c>
      <c r="J72" t="str">
        <f t="shared" si="25"/>
        <v>05</v>
      </c>
      <c r="K72" t="str">
        <f t="shared" si="25"/>
        <v>06</v>
      </c>
      <c r="L72" t="str">
        <f t="shared" si="25"/>
        <v>07</v>
      </c>
      <c r="M72" t="str">
        <f t="shared" si="25"/>
        <v>08</v>
      </c>
      <c r="N72" t="str">
        <f t="shared" si="25"/>
        <v>09</v>
      </c>
      <c r="O72" t="str">
        <f t="shared" si="25"/>
        <v>10</v>
      </c>
      <c r="P72" t="str">
        <f t="shared" si="25"/>
        <v>11</v>
      </c>
      <c r="Q72" t="str">
        <f t="shared" si="25"/>
        <v>12</v>
      </c>
      <c r="R72" t="str">
        <f t="shared" si="25"/>
        <v>13</v>
      </c>
      <c r="S72" t="str">
        <f t="shared" si="25"/>
        <v>14</v>
      </c>
      <c r="T72" t="str">
        <f t="shared" si="25"/>
        <v>15</v>
      </c>
      <c r="U72" t="str">
        <f t="shared" si="25"/>
        <v>16</v>
      </c>
      <c r="V72" t="str">
        <f t="shared" si="25"/>
        <v>17</v>
      </c>
      <c r="W72" t="str">
        <f t="shared" si="25"/>
        <v>18</v>
      </c>
      <c r="X72" t="str">
        <f t="shared" si="25"/>
        <v>19</v>
      </c>
      <c r="Y72" t="str">
        <f t="shared" si="25"/>
        <v>20</v>
      </c>
      <c r="Z72" t="str">
        <f t="shared" si="25"/>
        <v>21</v>
      </c>
      <c r="AA72" t="str">
        <f t="shared" si="25"/>
        <v>22</v>
      </c>
      <c r="AB72" t="str">
        <f t="shared" si="25"/>
        <v>23</v>
      </c>
      <c r="AC72" t="str">
        <f t="shared" si="25"/>
        <v>24</v>
      </c>
      <c r="AD72" t="str">
        <f t="shared" si="25"/>
        <v>25</v>
      </c>
      <c r="AE72" t="str">
        <f t="shared" si="25"/>
        <v>26</v>
      </c>
      <c r="AF72" t="str">
        <f t="shared" si="25"/>
        <v>27</v>
      </c>
      <c r="AG72" t="str">
        <f t="shared" si="25"/>
        <v>28</v>
      </c>
      <c r="AH72" t="str">
        <f t="shared" si="25"/>
        <v>29</v>
      </c>
    </row>
  </sheetData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D552CE-B979-4BDB-9FB1-264C1B806D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Project Timeline</vt:lpstr>
      <vt:lpstr>calcs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2015-05-27T04:43:00Z</dcterms:created>
  <dcterms:modified xsi:type="dcterms:W3CDTF">2021-02-15T05:37:40Z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TC029300439991</vt:lpwstr>
  </property>
  <property fmtid="{D5CDD505-2E9C-101B-9397-08002B2CF9AE}" pid="3" name="KSOProductBuildVer">
    <vt:lpwstr>1033-11.2.0.9984</vt:lpwstr>
  </property>
</Properties>
</file>