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30"/>
  </bookViews>
  <sheets>
    <sheet name="YEARLY TIMESHEET" sheetId="1" r:id="rId1"/>
  </sheets>
  <definedNames>
    <definedName name="Overtime_hrs">SUM('YEARLY TIMESHEET'!$I$11,'YEARLY TIMESHEET'!$I$22,'YEARLY TIMESHEET'!$I$33,'YEARLY TIMESHEET'!$I$44,'YEARLY TIMESHEET'!$I$55,'YEARLY TIMESHEET'!$I$66,'YEARLY TIMESHEET'!$I$77,'YEARLY TIMESHEET'!$I$88,'YEARLY TIMESHEET'!$I$99,'YEARLY TIMESHEET'!$I$110,'YEARLY TIMESHEET'!$I$121,'YEARLY TIMESHEET'!$I$132)</definedName>
    <definedName name="RegularHrs">SUM('YEARLY TIMESHEET'!$F$11,'YEARLY TIMESHEET'!$F$22,'YEARLY TIMESHEET'!$F$33,'YEARLY TIMESHEET'!$F$44,'YEARLY TIMESHEET'!$F$55,'YEARLY TIMESHEET'!$F$66,'YEARLY TIMESHEET'!$F$77,'YEARLY TIMESHEET'!$F$88,'YEARLY TIMESHEET'!$F$99,'YEARLY TIMESHEET'!$F$110,'YEARLY TIMESHEET'!$F$121,'YEARLY TIMESHEET'!$F$132)</definedName>
  </definedNames>
  <calcPr calcId="144525"/>
</workbook>
</file>

<file path=xl/sharedStrings.xml><?xml version="1.0" encoding="utf-8"?>
<sst xmlns="http://schemas.openxmlformats.org/spreadsheetml/2006/main" count="273" uniqueCount="77">
  <si>
    <t>Create a daily, weekly, monthly, or yearly Employee time sheet in this worksheet. 
Helpful instructions for how to use this workbook are in cells in this column. Arrow down to get started.
Title of this worksheet is in cell at right and January, February, March quarter heading is in cell E1.</t>
  </si>
  <si>
    <t>EMPLOYEE 
TIMESHEET</t>
  </si>
  <si>
    <t>January, February, March      Employee Timecard: Daily, Weekly, Monthly, Yearly</t>
  </si>
  <si>
    <t>Enter Employee Name in cell C2 and regular and overtime hours in January table starting in cell E2.</t>
  </si>
  <si>
    <t>Employee Name:</t>
  </si>
  <si>
    <t>January</t>
  </si>
  <si>
    <t>Week 1</t>
  </si>
  <si>
    <t>Overtime</t>
  </si>
  <si>
    <t>Week 2</t>
  </si>
  <si>
    <t xml:space="preserve">Overtime  </t>
  </si>
  <si>
    <t>Week 3</t>
  </si>
  <si>
    <t xml:space="preserve">Overtime   </t>
  </si>
  <si>
    <t>Week 4</t>
  </si>
  <si>
    <t xml:space="preserve">Overtime    </t>
  </si>
  <si>
    <t>Week 5</t>
  </si>
  <si>
    <t xml:space="preserve">Overtime     </t>
  </si>
  <si>
    <t>Enter Manager name in cell C3.</t>
  </si>
  <si>
    <t>Manager:</t>
  </si>
  <si>
    <t>Monday</t>
  </si>
  <si>
    <t>Enter E-mail address in cell C4.</t>
  </si>
  <si>
    <t>E-mail:</t>
  </si>
  <si>
    <t>Tuesday</t>
  </si>
  <si>
    <t>Enter Phone number in cell C5. Next instruction is in cell A9.</t>
  </si>
  <si>
    <t>Phone:</t>
  </si>
  <si>
    <t>Wednesday</t>
  </si>
  <si>
    <t>Thursday</t>
  </si>
  <si>
    <t>Friday</t>
  </si>
  <si>
    <t>Saturday</t>
  </si>
  <si>
    <t>Annual total regular hours are auto calculated in cell C9.</t>
  </si>
  <si>
    <t>Regular hrs.:</t>
  </si>
  <si>
    <t>Sunday</t>
  </si>
  <si>
    <t>Annual total overtime hours are auto calculated in cell C10.</t>
  </si>
  <si>
    <t>Overtime hrs.:</t>
  </si>
  <si>
    <t>Total weekly hours</t>
  </si>
  <si>
    <t>Annual overall total hours are auto calculated in cell C11. January total regular hours in cell F11 and January total overtime hours in cell I11 are auto calculated.  Next instruction is in cell A13.</t>
  </si>
  <si>
    <t>Total</t>
  </si>
  <si>
    <t>Enter regular and overtime hours in February table starting in cell E13. Next instruction is in cell A22.</t>
  </si>
  <si>
    <t>February</t>
  </si>
  <si>
    <t>February total regular hours in cell F22 and February total overtime hours in cell I22 are auto calculated. Next instruction is in cell A24.</t>
  </si>
  <si>
    <t>Enter regular and overtime hours in March table starting in cell E24. Next instruction is in cell A33.</t>
  </si>
  <si>
    <t>March</t>
  </si>
  <si>
    <t>Overtime  2</t>
  </si>
  <si>
    <t>March total regular hours in cell F33 and March total overtime hours in cell I33 are auto calculated.</t>
  </si>
  <si>
    <t xml:space="preserve">April, May, June second quarter heading is in cell E34. </t>
  </si>
  <si>
    <t>April, May, June      Employee Timecard: Daily, Weekly, Monthly, Yearly</t>
  </si>
  <si>
    <t>Enter regular and overtime hours for April in table starting in cell E35. Next instruction is in cell A44.</t>
  </si>
  <si>
    <t>April</t>
  </si>
  <si>
    <t>April total regular hours in cell F44 and April total overtime hours are in cell I44 auto calculated. Next instruction is in cell A46.</t>
  </si>
  <si>
    <t>Enter regular and overtime hours for May in table starting in cell E46. Next instruction is in cell A55.</t>
  </si>
  <si>
    <t>May</t>
  </si>
  <si>
    <t>May total regular hours in cell F55 and May total overtime hours in cell I55 are auto calculated. Next instruction is in cell A57.</t>
  </si>
  <si>
    <t>Enter regular and overtime hours for June in table starting in cell E57. Next instruction is in cell A66.</t>
  </si>
  <si>
    <t>June</t>
  </si>
  <si>
    <t>June total regular hours in cell F66 and June total overtime hours in cell I66 are auto calculated.</t>
  </si>
  <si>
    <t xml:space="preserve">July, August, September third quarter heading is in cell E67. </t>
  </si>
  <si>
    <t>July, August, September      Employee Timecard: Daily, Weekly, Monthly, Yearly</t>
  </si>
  <si>
    <t>Enter regular and overtime hours for July in table starting in cell E68. Next instruction is in cell A77.</t>
  </si>
  <si>
    <t>July</t>
  </si>
  <si>
    <t xml:space="preserve">Overtime </t>
  </si>
  <si>
    <t>July total regular hours in cell F77 and July total overtime hours in cell I77 are auto calculated. Next instruction is in cell A79.</t>
  </si>
  <si>
    <t>Enter regular and overtime hours for August in table starting in cell E79. Next instruction is in cell A88.</t>
  </si>
  <si>
    <t>August</t>
  </si>
  <si>
    <t>August total regular hours in cell F88 and August total overtime hours in cell I88 are auto calculated. Next instruction is in cell A90.</t>
  </si>
  <si>
    <t>Enter regular and overtime hours for September in table starting in cell E90. Next instruction is in cell A99.</t>
  </si>
  <si>
    <t>September</t>
  </si>
  <si>
    <t>September total regular hours in cell F99 and September total overtime hours in cell I99 are auto calculated.</t>
  </si>
  <si>
    <t xml:space="preserve">October, November, December fourth quarter heading is in cell E100. </t>
  </si>
  <si>
    <t>October, November, December      Employee Timecard: Daily, Weekly, Monthly, Yearly</t>
  </si>
  <si>
    <t>Enter regular and overtime hours for October in table starting in cell E101. Next instruction is in cell A110.</t>
  </si>
  <si>
    <t>October</t>
  </si>
  <si>
    <t>October total regular hours in cell F110 and October total overtime hours in cell I110 are auto calculated. Next instruction is in cell A112.</t>
  </si>
  <si>
    <t>Enter regular and overtime hours for November in table starting in cell E112. Next instruction is in cell A121.</t>
  </si>
  <si>
    <t>November</t>
  </si>
  <si>
    <t>November total regular hours in cell F121 and November total overtime hours in cell I121 are auto calculated. Next instruction is in cell A123.</t>
  </si>
  <si>
    <t>Enter regular and overtime hours for December in table starting in cell E123. Next instruction is in cell A132.</t>
  </si>
  <si>
    <t>December</t>
  </si>
  <si>
    <t>December total regular hours in cell F132 and December total overtime hours in cell I132 are auto calculated.</t>
  </si>
</sst>
</file>

<file path=xl/styles.xml><?xml version="1.0" encoding="utf-8"?>
<styleSheet xmlns="http://schemas.openxmlformats.org/spreadsheetml/2006/main">
  <numFmts count="5">
    <numFmt numFmtId="176" formatCode="_(* #,##0_);_(* \(#,##0\);_(* &quot;-&quot;_);_(@_)"/>
    <numFmt numFmtId="177" formatCode="_-&quot;Rp&quot;* #,##0_-;\-&quot;Rp&quot;* #,##0_-;_-&quot;Rp&quot;* &quot;-&quot;??_-;_-@_-"/>
    <numFmt numFmtId="178" formatCode="_-&quot;Rp&quot;* #,##0.00_-;\-&quot;Rp&quot;* #,##0.00_-;_-&quot;Rp&quot;* &quot;-&quot;??_-;_-@_-"/>
    <numFmt numFmtId="179" formatCode="#,##0.0"/>
    <numFmt numFmtId="180" formatCode="#,##0.0_);\(#,##0.0\)"/>
  </numFmts>
  <fonts count="30">
    <font>
      <sz val="10"/>
      <color theme="1" tint="0.14996795556505"/>
      <name val="Arial"/>
      <charset val="134"/>
      <scheme val="minor"/>
    </font>
    <font>
      <sz val="10"/>
      <color theme="3" tint="-0.249977111117893"/>
      <name val="Arial"/>
      <charset val="134"/>
      <scheme val="minor"/>
    </font>
    <font>
      <b/>
      <sz val="24"/>
      <color theme="5"/>
      <name val="Arial Black"/>
      <charset val="134"/>
      <scheme val="major"/>
    </font>
    <font>
      <b/>
      <sz val="12"/>
      <color theme="0"/>
      <name val="Arial Black"/>
      <charset val="134"/>
      <scheme val="major"/>
    </font>
    <font>
      <sz val="9"/>
      <color theme="5"/>
      <name val="Arial Black"/>
      <charset val="134"/>
      <scheme val="major"/>
    </font>
    <font>
      <sz val="9"/>
      <color theme="3" tint="-0.249946592608417"/>
      <name val="Arial Black"/>
      <charset val="134"/>
      <scheme val="major"/>
    </font>
    <font>
      <sz val="10"/>
      <color theme="3"/>
      <name val="Arial Black"/>
      <charset val="134"/>
      <scheme val="major"/>
    </font>
    <font>
      <b/>
      <sz val="9"/>
      <color theme="5"/>
      <name val="Arial"/>
      <charset val="134"/>
      <scheme val="minor"/>
    </font>
    <font>
      <sz val="9"/>
      <color theme="3"/>
      <name val="Arial Black"/>
      <charset val="134"/>
      <scheme val="major"/>
    </font>
    <font>
      <sz val="10"/>
      <color theme="1"/>
      <name val="Arial"/>
      <charset val="134"/>
      <scheme val="minor"/>
    </font>
    <font>
      <u/>
      <sz val="11"/>
      <color rgb="FF0000FF"/>
      <name val="Arial"/>
      <charset val="0"/>
      <scheme val="minor"/>
    </font>
    <font>
      <sz val="11"/>
      <color theme="1"/>
      <name val="Arial"/>
      <charset val="134"/>
      <scheme val="minor"/>
    </font>
    <font>
      <b/>
      <sz val="18"/>
      <color theme="3"/>
      <name val="Arial"/>
      <charset val="134"/>
      <scheme val="minor"/>
    </font>
    <font>
      <sz val="11"/>
      <color theme="0"/>
      <name val="Arial"/>
      <charset val="0"/>
      <scheme val="minor"/>
    </font>
    <font>
      <sz val="11"/>
      <color theme="1"/>
      <name val="Arial"/>
      <charset val="0"/>
      <scheme val="minor"/>
    </font>
    <font>
      <sz val="11"/>
      <color rgb="FFFA7D00"/>
      <name val="Arial"/>
      <charset val="0"/>
      <scheme val="minor"/>
    </font>
    <font>
      <b/>
      <sz val="11"/>
      <color rgb="FFFFFFFF"/>
      <name val="Arial"/>
      <charset val="0"/>
      <scheme val="minor"/>
    </font>
    <font>
      <u/>
      <sz val="11"/>
      <color rgb="FF800080"/>
      <name val="Arial"/>
      <charset val="0"/>
      <scheme val="minor"/>
    </font>
    <font>
      <sz val="11"/>
      <color rgb="FFFF0000"/>
      <name val="Arial"/>
      <charset val="0"/>
      <scheme val="minor"/>
    </font>
    <font>
      <i/>
      <sz val="11"/>
      <color rgb="FF7F7F7F"/>
      <name val="Arial"/>
      <charset val="0"/>
      <scheme val="minor"/>
    </font>
    <font>
      <sz val="11"/>
      <color theme="0"/>
      <name val="Arial"/>
      <charset val="134"/>
      <scheme val="minor"/>
    </font>
    <font>
      <b/>
      <sz val="30"/>
      <color theme="5"/>
      <name val="Arial Black"/>
      <charset val="134"/>
      <scheme val="major"/>
    </font>
    <font>
      <b/>
      <sz val="11"/>
      <color theme="1"/>
      <name val="Arial"/>
      <charset val="0"/>
      <scheme val="minor"/>
    </font>
    <font>
      <sz val="11"/>
      <color rgb="FF3F3F76"/>
      <name val="Arial"/>
      <charset val="0"/>
      <scheme val="minor"/>
    </font>
    <font>
      <sz val="11"/>
      <color rgb="FF9C6500"/>
      <name val="Arial"/>
      <charset val="0"/>
      <scheme val="minor"/>
    </font>
    <font>
      <sz val="11"/>
      <color rgb="FF006100"/>
      <name val="Arial"/>
      <charset val="0"/>
      <scheme val="minor"/>
    </font>
    <font>
      <b/>
      <sz val="11"/>
      <color rgb="FF3F3F3F"/>
      <name val="Arial"/>
      <charset val="0"/>
      <scheme val="minor"/>
    </font>
    <font>
      <b/>
      <sz val="11"/>
      <color rgb="FFFA7D00"/>
      <name val="Arial"/>
      <charset val="0"/>
      <scheme val="minor"/>
    </font>
    <font>
      <sz val="11"/>
      <color rgb="FF9C0006"/>
      <name val="Arial"/>
      <charset val="0"/>
      <scheme val="minor"/>
    </font>
    <font>
      <sz val="11"/>
      <color theme="1"/>
      <name val="Arial"/>
      <charset val="134"/>
      <scheme val="minor"/>
    </font>
  </fonts>
  <fills count="37">
    <fill>
      <patternFill patternType="none"/>
    </fill>
    <fill>
      <patternFill patternType="gray125"/>
    </fill>
    <fill>
      <patternFill patternType="solid">
        <fgColor theme="3" tint="-0.249977111117893"/>
        <bgColor indexed="64"/>
      </patternFill>
    </fill>
    <fill>
      <patternFill patternType="solid">
        <fgColor theme="3" tint="-0.249946592608417"/>
        <bgColor indexed="64"/>
      </patternFill>
    </fill>
    <fill>
      <patternFill patternType="solid">
        <fgColor theme="5"/>
        <bgColor indexed="64"/>
      </patternFill>
    </fill>
    <fill>
      <patternFill patternType="solid">
        <fgColor theme="0" tint="-0.0499893185216834"/>
        <bgColor indexed="64"/>
      </patternFill>
    </fill>
    <fill>
      <patternFill patternType="solid">
        <fgColor theme="7"/>
        <bgColor indexed="64"/>
      </patternFill>
    </fill>
    <fill>
      <patternFill patternType="solid">
        <fgColor theme="4"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FFEB9C"/>
        <bgColor indexed="64"/>
      </patternFill>
    </fill>
    <fill>
      <patternFill patternType="solid">
        <fgColor rgb="FFC6EFCE"/>
        <bgColor indexed="64"/>
      </patternFill>
    </fill>
    <fill>
      <patternFill patternType="solid">
        <fgColor rgb="FFF2F2F2"/>
        <bgColor indexed="64"/>
      </patternFill>
    </fill>
    <fill>
      <patternFill patternType="solid">
        <fgColor theme="9"/>
        <bgColor indexed="64"/>
      </patternFill>
    </fill>
    <fill>
      <patternFill patternType="solid">
        <fgColor theme="8" tint="0.599993896298105"/>
        <bgColor indexed="64"/>
      </patternFill>
    </fill>
    <fill>
      <patternFill patternType="solid">
        <fgColor theme="4"/>
        <bgColor indexed="64"/>
      </patternFill>
    </fill>
    <fill>
      <patternFill patternType="solid">
        <fgColor rgb="FFFFC7CE"/>
        <bgColor indexed="64"/>
      </patternFill>
    </fill>
    <fill>
      <patternFill patternType="solid">
        <fgColor theme="6"/>
        <bgColor indexed="64"/>
      </patternFill>
    </fill>
    <fill>
      <patternFill patternType="solid">
        <fgColor theme="4" tint="0.399975585192419"/>
        <bgColor indexed="64"/>
      </patternFill>
    </fill>
    <fill>
      <patternFill patternType="solid">
        <fgColor theme="5"/>
        <bgColor indexed="64"/>
      </patternFill>
    </fill>
    <fill>
      <patternFill patternType="solid">
        <fgColor theme="8"/>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tint="0.399975585192419"/>
        <bgColor indexed="64"/>
      </patternFill>
    </fill>
  </fills>
  <borders count="24">
    <border>
      <left/>
      <right/>
      <top/>
      <bottom/>
      <diagonal/>
    </border>
    <border>
      <left/>
      <right/>
      <top/>
      <bottom style="thick">
        <color theme="9"/>
      </bottom>
      <diagonal/>
    </border>
    <border>
      <left style="medium">
        <color theme="3" tint="-0.249946592608417"/>
      </left>
      <right/>
      <top/>
      <bottom style="thick">
        <color theme="9"/>
      </bottom>
      <diagonal/>
    </border>
    <border>
      <left/>
      <right/>
      <top/>
      <bottom style="medium">
        <color theme="5"/>
      </bottom>
      <diagonal/>
    </border>
    <border>
      <left/>
      <right/>
      <top style="medium">
        <color theme="5"/>
      </top>
      <bottom style="medium">
        <color theme="5"/>
      </bottom>
      <diagonal/>
    </border>
    <border>
      <left/>
      <right style="medium">
        <color theme="3"/>
      </right>
      <top/>
      <bottom/>
      <diagonal/>
    </border>
    <border>
      <left style="medium">
        <color theme="3"/>
      </left>
      <right/>
      <top/>
      <bottom style="medium">
        <color theme="3"/>
      </bottom>
      <diagonal/>
    </border>
    <border>
      <left/>
      <right/>
      <top/>
      <bottom style="medium">
        <color theme="3"/>
      </bottom>
      <diagonal/>
    </border>
    <border>
      <left/>
      <right/>
      <top/>
      <bottom style="thin">
        <color theme="3"/>
      </bottom>
      <diagonal/>
    </border>
    <border>
      <left/>
      <right/>
      <top style="medium">
        <color theme="3"/>
      </top>
      <bottom/>
      <diagonal/>
    </border>
    <border>
      <left style="medium">
        <color theme="3"/>
      </left>
      <right/>
      <top/>
      <bottom/>
      <diagonal/>
    </border>
    <border>
      <left style="medium">
        <color theme="3" tint="-0.249946592608417"/>
      </left>
      <right/>
      <top/>
      <bottom style="thick">
        <color theme="3" tint="0.399945066682943"/>
      </bottom>
      <diagonal/>
    </border>
    <border>
      <left/>
      <right style="medium">
        <color theme="3"/>
      </right>
      <top/>
      <bottom style="medium">
        <color theme="3"/>
      </bottom>
      <diagonal/>
    </border>
    <border>
      <left/>
      <right style="medium">
        <color theme="3"/>
      </right>
      <top style="medium">
        <color theme="3"/>
      </top>
      <bottom style="thin">
        <color theme="3"/>
      </bottom>
      <diagonal/>
    </border>
    <border>
      <left style="medium">
        <color theme="3" tint="-0.249946592608417"/>
      </left>
      <right/>
      <top/>
      <bottom/>
      <diagonal/>
    </border>
    <border>
      <left style="medium">
        <color theme="3"/>
      </left>
      <right/>
      <top style="medium">
        <color theme="5"/>
      </top>
      <bottom/>
      <diagonal/>
    </border>
    <border>
      <left/>
      <right/>
      <top/>
      <bottom style="thick">
        <color theme="3" tint="0.399945066682943"/>
      </bottom>
      <diagonal/>
    </border>
    <border>
      <left/>
      <right style="medium">
        <color theme="3" tint="-0.249946592608417"/>
      </right>
      <top/>
      <bottom style="thick">
        <color theme="3" tint="0.399945066682943"/>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3">
    <xf numFmtId="0" fontId="0" fillId="0" borderId="0">
      <alignment wrapText="1"/>
    </xf>
    <xf numFmtId="0" fontId="14" fillId="7" borderId="0" applyNumberFormat="0" applyBorder="0" applyAlignment="0" applyProtection="0">
      <alignment vertical="center"/>
    </xf>
    <xf numFmtId="180" fontId="0" fillId="0" borderId="0" applyFont="0" applyFill="0" applyBorder="0" applyAlignment="0" applyProtection="0"/>
    <xf numFmtId="176" fontId="11" fillId="0" borderId="0" applyFont="0" applyFill="0" applyBorder="0" applyAlignment="0" applyProtection="0">
      <alignment vertical="center"/>
    </xf>
    <xf numFmtId="177" fontId="11" fillId="0" borderId="0" applyFont="0" applyFill="0" applyBorder="0" applyAlignment="0" applyProtection="0">
      <alignment vertical="center"/>
    </xf>
    <xf numFmtId="178" fontId="11" fillId="0" borderId="0" applyFont="0" applyFill="0" applyBorder="0" applyAlignment="0" applyProtection="0">
      <alignment vertical="center"/>
    </xf>
    <xf numFmtId="9" fontId="11" fillId="0" borderId="0" applyFont="0" applyFill="0" applyBorder="0" applyAlignment="0" applyProtection="0">
      <alignment vertical="center"/>
    </xf>
    <xf numFmtId="0" fontId="16" fillId="8" borderId="19" applyNumberFormat="0" applyAlignment="0" applyProtection="0">
      <alignment vertical="center"/>
    </xf>
    <xf numFmtId="0" fontId="3" fillId="3" borderId="11" applyNumberFormat="0" applyProtection="0">
      <alignment horizontal="center"/>
    </xf>
    <xf numFmtId="0" fontId="11" fillId="9" borderId="20" applyNumberFormat="0" applyFont="0" applyAlignment="0" applyProtection="0">
      <alignment vertical="center"/>
    </xf>
    <xf numFmtId="0" fontId="10" fillId="0" borderId="0" applyNumberFormat="0" applyFill="0" applyBorder="0" applyAlignment="0" applyProtection="0">
      <alignment vertical="center"/>
    </xf>
    <xf numFmtId="0" fontId="13" fillId="10" borderId="0" applyNumberFormat="0" applyBorder="0" applyAlignment="0" applyProtection="0">
      <alignment vertical="center"/>
    </xf>
    <xf numFmtId="0" fontId="17" fillId="0" borderId="0" applyNumberFormat="0" applyFill="0" applyBorder="0" applyAlignment="0" applyProtection="0">
      <alignment vertical="center"/>
    </xf>
    <xf numFmtId="0" fontId="14" fillId="11" borderId="0" applyNumberFormat="0" applyBorder="0" applyAlignment="0" applyProtection="0">
      <alignment vertical="center"/>
    </xf>
    <xf numFmtId="0" fontId="18" fillId="0" borderId="0" applyNumberFormat="0" applyFill="0" applyBorder="0" applyAlignment="0" applyProtection="0">
      <alignment vertical="center"/>
    </xf>
    <xf numFmtId="0" fontId="14" fillId="13"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3" borderId="16" applyNumberFormat="0" applyAlignment="0" applyProtection="0"/>
    <xf numFmtId="0" fontId="6" fillId="0" borderId="3" applyNumberFormat="0" applyProtection="0">
      <alignment horizontal="right" vertical="center"/>
    </xf>
    <xf numFmtId="0" fontId="5" fillId="4" borderId="0" applyNumberFormat="0" applyBorder="0" applyAlignment="0" applyProtection="0"/>
    <xf numFmtId="0" fontId="23" fillId="17" borderId="22" applyNumberFormat="0" applyAlignment="0" applyProtection="0">
      <alignment vertical="center"/>
    </xf>
    <xf numFmtId="0" fontId="13" fillId="19" borderId="0" applyNumberFormat="0" applyBorder="0" applyAlignment="0" applyProtection="0">
      <alignment vertical="center"/>
    </xf>
    <xf numFmtId="0" fontId="25" fillId="21" borderId="0" applyNumberFormat="0" applyBorder="0" applyAlignment="0" applyProtection="0">
      <alignment vertical="center"/>
    </xf>
    <xf numFmtId="0" fontId="26" fillId="22" borderId="23" applyNumberFormat="0" applyAlignment="0" applyProtection="0">
      <alignment vertical="center"/>
    </xf>
    <xf numFmtId="0" fontId="5" fillId="0" borderId="0" applyFill="0" applyBorder="0"/>
    <xf numFmtId="0" fontId="14" fillId="18" borderId="0" applyNumberFormat="0" applyBorder="0" applyAlignment="0" applyProtection="0">
      <alignment vertical="center"/>
    </xf>
    <xf numFmtId="0" fontId="27" fillId="22" borderId="22" applyNumberFormat="0" applyAlignment="0" applyProtection="0">
      <alignment vertical="center"/>
    </xf>
    <xf numFmtId="0" fontId="15" fillId="0" borderId="18" applyNumberFormat="0" applyFill="0" applyAlignment="0" applyProtection="0">
      <alignment vertical="center"/>
    </xf>
    <xf numFmtId="0" fontId="22" fillId="0" borderId="21" applyNumberFormat="0" applyFill="0" applyAlignment="0" applyProtection="0">
      <alignment vertical="center"/>
    </xf>
    <xf numFmtId="0" fontId="28" fillId="26" borderId="0" applyNumberFormat="0" applyBorder="0" applyAlignment="0" applyProtection="0">
      <alignment vertical="center"/>
    </xf>
    <xf numFmtId="0" fontId="24" fillId="20" borderId="0" applyNumberFormat="0" applyBorder="0" applyAlignment="0" applyProtection="0">
      <alignment vertical="center"/>
    </xf>
    <xf numFmtId="0" fontId="13" fillId="25" borderId="0" applyNumberFormat="0" applyBorder="0" applyAlignment="0" applyProtection="0">
      <alignment vertical="center"/>
    </xf>
    <xf numFmtId="0" fontId="14" fillId="15" borderId="0" applyNumberFormat="0" applyBorder="0" applyAlignment="0" applyProtection="0">
      <alignment vertical="center"/>
    </xf>
    <xf numFmtId="0" fontId="13" fillId="28" borderId="0" applyNumberFormat="0" applyBorder="0" applyAlignment="0" applyProtection="0">
      <alignment vertical="center"/>
    </xf>
    <xf numFmtId="0" fontId="13" fillId="29" borderId="0" applyNumberFormat="0" applyBorder="0" applyAlignment="0" applyProtection="0">
      <alignment vertical="center"/>
    </xf>
    <xf numFmtId="0" fontId="14" fillId="12" borderId="0" applyNumberFormat="0" applyBorder="0" applyAlignment="0" applyProtection="0">
      <alignment vertical="center"/>
    </xf>
    <xf numFmtId="0" fontId="29" fillId="31" borderId="0" applyNumberFormat="0" applyFont="0" applyBorder="0" applyAlignment="0" applyProtection="0"/>
    <xf numFmtId="0" fontId="13" fillId="32" borderId="0" applyNumberFormat="0" applyBorder="0" applyAlignment="0" applyProtection="0">
      <alignment vertical="center"/>
    </xf>
    <xf numFmtId="0" fontId="13" fillId="27" borderId="0" applyNumberFormat="0" applyBorder="0" applyAlignment="0" applyProtection="0">
      <alignment vertical="center"/>
    </xf>
    <xf numFmtId="0" fontId="14" fillId="33" borderId="0" applyNumberFormat="0" applyBorder="0" applyAlignment="0" applyProtection="0">
      <alignment vertical="center"/>
    </xf>
    <xf numFmtId="0" fontId="5" fillId="4" borderId="0" applyNumberFormat="0" applyBorder="0" applyAlignment="0" applyProtection="0"/>
    <xf numFmtId="0" fontId="13" fillId="6" borderId="0" applyNumberFormat="0" applyBorder="0" applyAlignment="0" applyProtection="0">
      <alignment vertical="center"/>
    </xf>
    <xf numFmtId="0" fontId="14" fillId="35" borderId="0" applyNumberFormat="0" applyBorder="0" applyAlignment="0" applyProtection="0">
      <alignment vertical="center"/>
    </xf>
    <xf numFmtId="0" fontId="14" fillId="14" borderId="0" applyNumberFormat="0" applyBorder="0" applyAlignment="0" applyProtection="0">
      <alignment vertical="center"/>
    </xf>
    <xf numFmtId="0" fontId="13" fillId="30" borderId="0" applyNumberFormat="0" applyBorder="0" applyAlignment="0" applyProtection="0">
      <alignment vertical="center"/>
    </xf>
    <xf numFmtId="0" fontId="14" fillId="24" borderId="0" applyNumberFormat="0" applyBorder="0" applyAlignment="0" applyProtection="0">
      <alignment vertical="center"/>
    </xf>
    <xf numFmtId="0" fontId="13" fillId="36" borderId="0" applyNumberFormat="0" applyBorder="0" applyAlignment="0" applyProtection="0">
      <alignment vertical="center"/>
    </xf>
    <xf numFmtId="0" fontId="20" fillId="23" borderId="0" applyNumberFormat="0" applyFont="0" applyBorder="0" applyAlignment="0" applyProtection="0"/>
    <xf numFmtId="0" fontId="14" fillId="34" borderId="0" applyNumberFormat="0" applyBorder="0" applyAlignment="0" applyProtection="0">
      <alignment vertical="center"/>
    </xf>
    <xf numFmtId="0" fontId="20" fillId="16" borderId="0" applyNumberFormat="0" applyFont="0" applyBorder="0" applyAlignment="0" applyProtection="0"/>
    <xf numFmtId="0" fontId="7" fillId="3" borderId="3"/>
    <xf numFmtId="0" fontId="4" fillId="3" borderId="0" applyBorder="0" applyProtection="0"/>
  </cellStyleXfs>
  <cellXfs count="87">
    <xf numFmtId="0" fontId="0" fillId="0" borderId="0" xfId="0">
      <alignment wrapText="1"/>
    </xf>
    <xf numFmtId="0" fontId="0" fillId="0" borderId="0" xfId="0" applyFill="1">
      <alignment wrapText="1"/>
    </xf>
    <xf numFmtId="0" fontId="0" fillId="0" borderId="0" xfId="0" applyAlignment="1">
      <alignment vertical="center" wrapText="1"/>
    </xf>
    <xf numFmtId="0" fontId="1" fillId="2" borderId="0" xfId="0" applyFont="1" applyFill="1" applyAlignment="1"/>
    <xf numFmtId="0" fontId="0" fillId="2" borderId="0" xfId="0" applyFill="1">
      <alignment wrapText="1"/>
    </xf>
    <xf numFmtId="0" fontId="0" fillId="2" borderId="0" xfId="0" applyFill="1" applyAlignment="1">
      <alignment horizontal="right"/>
    </xf>
    <xf numFmtId="0" fontId="1" fillId="2" borderId="0" xfId="0" applyFont="1" applyFill="1" applyAlignment="1">
      <alignment wrapText="1"/>
    </xf>
    <xf numFmtId="0" fontId="2" fillId="2" borderId="1" xfId="18" applyFont="1" applyFill="1" applyBorder="1" applyAlignment="1">
      <alignment horizontal="center" wrapText="1"/>
    </xf>
    <xf numFmtId="0" fontId="2" fillId="2" borderId="1" xfId="18" applyFont="1" applyFill="1" applyBorder="1" applyAlignment="1">
      <alignment horizontal="center" wrapText="1"/>
    </xf>
    <xf numFmtId="0" fontId="3" fillId="2" borderId="2" xfId="8" applyFill="1" applyBorder="1">
      <alignment horizontal="center"/>
    </xf>
    <xf numFmtId="0" fontId="3" fillId="3" borderId="2" xfId="8" applyBorder="1">
      <alignment horizontal="center"/>
    </xf>
    <xf numFmtId="0" fontId="1" fillId="2" borderId="0" xfId="0" applyFont="1" applyFill="1" applyAlignment="1">
      <alignment horizontal="center"/>
    </xf>
    <xf numFmtId="0" fontId="4" fillId="2" borderId="0" xfId="52" applyFill="1" applyBorder="1"/>
    <xf numFmtId="0" fontId="0" fillId="2" borderId="3" xfId="0" applyFill="1" applyBorder="1" applyAlignment="1">
      <alignment wrapText="1"/>
    </xf>
    <xf numFmtId="0" fontId="5" fillId="2" borderId="0" xfId="20" applyFill="1" applyBorder="1"/>
    <xf numFmtId="0" fontId="6" fillId="0" borderId="3" xfId="19" applyAlignment="1">
      <alignment horizontal="left" vertical="center"/>
    </xf>
    <xf numFmtId="0" fontId="6" fillId="0" borderId="3" xfId="19">
      <alignment horizontal="right" vertical="center"/>
    </xf>
    <xf numFmtId="0" fontId="4" fillId="2" borderId="0" xfId="52" applyFill="1"/>
    <xf numFmtId="0" fontId="7" fillId="3" borderId="3" xfId="51"/>
    <xf numFmtId="0" fontId="5" fillId="2" borderId="0" xfId="20" applyFill="1" applyBorder="1" applyAlignment="1">
      <alignment horizontal="left"/>
    </xf>
    <xf numFmtId="0" fontId="5" fillId="0" borderId="0" xfId="25" applyFill="1" applyBorder="1"/>
    <xf numFmtId="180" fontId="0" fillId="0" borderId="0" xfId="2" applyFont="1" applyFill="1" applyBorder="1"/>
    <xf numFmtId="180" fontId="0" fillId="0" borderId="0" xfId="2" applyFont="1" applyFill="1" applyBorder="1" applyAlignment="1">
      <alignment horizontal="right"/>
    </xf>
    <xf numFmtId="0" fontId="7" fillId="2" borderId="3" xfId="51" applyFill="1"/>
    <xf numFmtId="0" fontId="0" fillId="2" borderId="0" xfId="0" applyFill="1" applyBorder="1">
      <alignment wrapText="1"/>
    </xf>
    <xf numFmtId="0" fontId="7" fillId="2" borderId="3" xfId="51" applyFill="1" applyAlignment="1">
      <alignment horizontal="right"/>
    </xf>
    <xf numFmtId="0" fontId="0" fillId="2" borderId="0" xfId="0" applyFill="1" applyBorder="1" applyAlignment="1">
      <alignment horizontal="left"/>
    </xf>
    <xf numFmtId="0" fontId="7" fillId="2" borderId="4" xfId="51" applyFill="1" applyBorder="1" applyAlignment="1">
      <alignment horizontal="right"/>
    </xf>
    <xf numFmtId="0" fontId="0" fillId="2" borderId="5" xfId="0" applyFill="1" applyBorder="1" applyAlignment="1">
      <alignment horizontal="left"/>
    </xf>
    <xf numFmtId="0" fontId="5" fillId="0" borderId="6" xfId="0" applyFont="1" applyFill="1" applyBorder="1">
      <alignment wrapText="1"/>
    </xf>
    <xf numFmtId="179" fontId="0" fillId="0" borderId="7" xfId="0" applyNumberFormat="1" applyFill="1" applyBorder="1">
      <alignment wrapText="1"/>
    </xf>
    <xf numFmtId="179" fontId="0" fillId="0" borderId="7" xfId="0" applyNumberFormat="1" applyFill="1" applyBorder="1" applyAlignment="1">
      <alignment horizontal="right"/>
    </xf>
    <xf numFmtId="0" fontId="4" fillId="2" borderId="0" xfId="52" applyFill="1" applyAlignment="1">
      <alignment horizontal="left"/>
    </xf>
    <xf numFmtId="0" fontId="7" fillId="3" borderId="3" xfId="51" applyAlignment="1">
      <alignment horizontal="right"/>
    </xf>
    <xf numFmtId="0" fontId="0" fillId="2" borderId="5" xfId="0" applyFill="1" applyBorder="1">
      <alignment wrapText="1"/>
    </xf>
    <xf numFmtId="0" fontId="5" fillId="4" borderId="8" xfId="20" applyFill="1" applyBorder="1"/>
    <xf numFmtId="180" fontId="8" fillId="4" borderId="8" xfId="2" applyFont="1" applyFill="1" applyBorder="1"/>
    <xf numFmtId="0" fontId="5" fillId="4" borderId="9" xfId="20" applyFill="1" applyBorder="1" applyAlignment="1">
      <alignment horizontal="right"/>
    </xf>
    <xf numFmtId="0" fontId="0" fillId="2" borderId="0" xfId="0" applyFill="1" applyBorder="1" applyAlignment="1">
      <alignment horizontal="right"/>
    </xf>
    <xf numFmtId="0" fontId="9" fillId="2" borderId="0" xfId="0" applyFont="1" applyFill="1">
      <alignment wrapText="1"/>
    </xf>
    <xf numFmtId="0" fontId="6" fillId="0" borderId="3" xfId="19" applyAlignment="1">
      <alignment horizontal="right" vertical="center"/>
    </xf>
    <xf numFmtId="0" fontId="5" fillId="5" borderId="0" xfId="20" applyFill="1"/>
    <xf numFmtId="179" fontId="0" fillId="5" borderId="0" xfId="0" applyNumberFormat="1" applyFill="1">
      <alignment wrapText="1"/>
    </xf>
    <xf numFmtId="179" fontId="0" fillId="5" borderId="0" xfId="0" applyNumberFormat="1" applyFill="1" applyAlignment="1">
      <alignment horizontal="right"/>
    </xf>
    <xf numFmtId="0" fontId="5" fillId="0" borderId="0" xfId="20" applyFill="1"/>
    <xf numFmtId="179" fontId="0" fillId="0" borderId="0" xfId="0" applyNumberFormat="1">
      <alignment wrapText="1"/>
    </xf>
    <xf numFmtId="179" fontId="0" fillId="0" borderId="0" xfId="0" applyNumberFormat="1" applyAlignment="1">
      <alignment horizontal="right"/>
    </xf>
    <xf numFmtId="0" fontId="5" fillId="5" borderId="0" xfId="20" applyFill="1" applyBorder="1"/>
    <xf numFmtId="179" fontId="0" fillId="5" borderId="0" xfId="0" applyNumberFormat="1" applyFill="1" applyBorder="1">
      <alignment wrapText="1"/>
    </xf>
    <xf numFmtId="179" fontId="0" fillId="5" borderId="0" xfId="0" applyNumberFormat="1" applyFill="1" applyBorder="1" applyAlignment="1">
      <alignment horizontal="right"/>
    </xf>
    <xf numFmtId="179" fontId="0" fillId="0" borderId="7" xfId="0" applyNumberFormat="1" applyBorder="1">
      <alignment wrapText="1"/>
    </xf>
    <xf numFmtId="179" fontId="0" fillId="0" borderId="7" xfId="0" applyNumberFormat="1" applyBorder="1" applyAlignment="1">
      <alignment horizontal="right"/>
    </xf>
    <xf numFmtId="0" fontId="5" fillId="4" borderId="0" xfId="41" applyBorder="1" applyAlignment="1">
      <alignment wrapText="1"/>
    </xf>
    <xf numFmtId="180" fontId="8" fillId="4" borderId="0" xfId="2" applyFont="1" applyFill="1" applyBorder="1"/>
    <xf numFmtId="0" fontId="5" fillId="4" borderId="9" xfId="41" applyBorder="1" applyAlignment="1">
      <alignment horizontal="right"/>
    </xf>
    <xf numFmtId="0" fontId="6" fillId="0" borderId="3" xfId="19" applyFill="1" applyAlignment="1">
      <alignment horizontal="left" vertical="center"/>
    </xf>
    <xf numFmtId="0" fontId="5" fillId="4" borderId="10" xfId="41" applyFont="1" applyBorder="1"/>
    <xf numFmtId="180" fontId="5" fillId="4" borderId="0" xfId="2" applyFont="1" applyFill="1" applyBorder="1"/>
    <xf numFmtId="0" fontId="3" fillId="3" borderId="11" xfId="8">
      <alignment horizontal="center"/>
    </xf>
    <xf numFmtId="0" fontId="5" fillId="4" borderId="0" xfId="41" applyBorder="1"/>
    <xf numFmtId="0" fontId="0" fillId="2" borderId="0" xfId="48" applyFont="1" applyFill="1"/>
    <xf numFmtId="179" fontId="0" fillId="0" borderId="12" xfId="0" applyNumberFormat="1" applyFill="1" applyBorder="1" applyAlignment="1">
      <alignment horizontal="right"/>
    </xf>
    <xf numFmtId="180" fontId="8" fillId="4" borderId="8" xfId="2" applyFont="1" applyFill="1" applyBorder="1" applyAlignment="1">
      <alignment horizontal="center"/>
    </xf>
    <xf numFmtId="0" fontId="0" fillId="4" borderId="8" xfId="0" applyFill="1" applyBorder="1" applyAlignment="1">
      <alignment horizontal="right"/>
    </xf>
    <xf numFmtId="0" fontId="0" fillId="4" borderId="13" xfId="0" applyFill="1" applyBorder="1" applyAlignment="1">
      <alignment horizontal="right"/>
    </xf>
    <xf numFmtId="0" fontId="0" fillId="2" borderId="5" xfId="0" applyFill="1" applyBorder="1" applyAlignment="1">
      <alignment horizontal="right"/>
    </xf>
    <xf numFmtId="0" fontId="6" fillId="0" borderId="3" xfId="19" applyBorder="1" applyAlignment="1">
      <alignment horizontal="right" vertical="center"/>
    </xf>
    <xf numFmtId="179" fontId="0" fillId="0" borderId="0" xfId="0" applyNumberFormat="1" applyBorder="1" applyAlignment="1">
      <alignment horizontal="right"/>
    </xf>
    <xf numFmtId="179" fontId="0" fillId="0" borderId="12" xfId="0" applyNumberFormat="1" applyBorder="1" applyAlignment="1">
      <alignment horizontal="right"/>
    </xf>
    <xf numFmtId="180" fontId="8" fillId="4" borderId="0" xfId="2" applyFont="1" applyFill="1" applyBorder="1" applyAlignment="1">
      <alignment horizontal="center"/>
    </xf>
    <xf numFmtId="0" fontId="5" fillId="4" borderId="0" xfId="41" applyBorder="1" applyAlignment="1">
      <alignment horizontal="right"/>
    </xf>
    <xf numFmtId="0" fontId="5" fillId="4" borderId="5" xfId="41" applyBorder="1" applyAlignment="1">
      <alignment horizontal="right"/>
    </xf>
    <xf numFmtId="180" fontId="5" fillId="4" borderId="0" xfId="2" applyFont="1" applyFill="1" applyBorder="1" applyAlignment="1">
      <alignment horizontal="center"/>
    </xf>
    <xf numFmtId="0" fontId="3" fillId="3" borderId="14" xfId="8" applyBorder="1">
      <alignment horizontal="center"/>
    </xf>
    <xf numFmtId="0" fontId="1" fillId="2" borderId="0" xfId="0" applyFont="1" applyFill="1" applyAlignment="1">
      <alignment vertical="center"/>
    </xf>
    <xf numFmtId="0" fontId="0" fillId="2" borderId="0" xfId="0" applyFill="1" applyAlignment="1">
      <alignment vertical="center" wrapText="1"/>
    </xf>
    <xf numFmtId="0" fontId="0" fillId="2" borderId="0" xfId="0" applyFill="1" applyBorder="1" applyAlignment="1">
      <alignment vertical="center" wrapText="1"/>
    </xf>
    <xf numFmtId="0" fontId="5" fillId="0" borderId="15" xfId="0" applyFont="1" applyFill="1" applyBorder="1">
      <alignment wrapText="1"/>
    </xf>
    <xf numFmtId="180" fontId="5" fillId="4" borderId="0" xfId="41" applyNumberFormat="1" applyBorder="1"/>
    <xf numFmtId="0" fontId="3" fillId="2" borderId="11" xfId="8" applyFill="1" applyBorder="1" applyAlignment="1">
      <alignment horizontal="center" vertical="center"/>
    </xf>
    <xf numFmtId="0" fontId="3" fillId="2" borderId="16" xfId="8" applyFill="1" applyBorder="1" applyAlignment="1">
      <alignment horizontal="center" vertical="center"/>
    </xf>
    <xf numFmtId="179" fontId="0" fillId="0" borderId="0" xfId="0" applyNumberFormat="1" applyFill="1">
      <alignment wrapText="1"/>
    </xf>
    <xf numFmtId="179" fontId="0" fillId="0" borderId="0" xfId="0" applyNumberFormat="1" applyFill="1" applyAlignment="1">
      <alignment horizontal="right"/>
    </xf>
    <xf numFmtId="0" fontId="0" fillId="2" borderId="5" xfId="0" applyFill="1" applyBorder="1" applyAlignment="1">
      <alignment vertical="center" wrapText="1"/>
    </xf>
    <xf numFmtId="180" fontId="5" fillId="4" borderId="0" xfId="41" applyNumberFormat="1" applyBorder="1" applyAlignment="1">
      <alignment horizontal="center"/>
    </xf>
    <xf numFmtId="0" fontId="3" fillId="2" borderId="17" xfId="8" applyFill="1" applyBorder="1" applyAlignment="1">
      <alignment horizontal="center" vertical="center"/>
    </xf>
    <xf numFmtId="179" fontId="0" fillId="0" borderId="0" xfId="0" applyNumberFormat="1" applyFill="1" applyBorder="1" applyAlignment="1">
      <alignment horizontal="right"/>
    </xf>
  </cellXfs>
  <cellStyles count="53">
    <cellStyle name="Normal" xfId="0" builtinId="0"/>
    <cellStyle name="40% - Accent1" xfId="1" builtinId="31"/>
    <cellStyle name="Comma" xfId="2" builtinId="3"/>
    <cellStyle name="Comma [0]" xfId="3" builtinId="6"/>
    <cellStyle name="Currency [0]" xfId="4" builtinId="7"/>
    <cellStyle name="Currency" xfId="5" builtinId="4"/>
    <cellStyle name="Percent" xfId="6" builtinId="5"/>
    <cellStyle name="Check Cell" xfId="7" builtinId="23"/>
    <cellStyle name="Heading 2" xfId="8" builtinId="17"/>
    <cellStyle name="Note" xfId="9" builtinId="10"/>
    <cellStyle name="Hyperlink" xfId="10" builtinId="8"/>
    <cellStyle name="60% - Accent4" xfId="11" builtinId="44"/>
    <cellStyle name="Followed Hyperlink" xfId="12" builtinId="9"/>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Heading 4" xfId="20" builtinId="19"/>
    <cellStyle name="Input" xfId="21" builtinId="20"/>
    <cellStyle name="60% - Accent3" xfId="22" builtinId="40"/>
    <cellStyle name="Good" xfId="23" builtinId="26"/>
    <cellStyle name="Output" xfId="24" builtinId="21"/>
    <cellStyle name="Table column 1" xfId="25"/>
    <cellStyle name="20% - Accent1" xfId="26" builtinId="30"/>
    <cellStyle name="Calculation" xfId="27" builtinId="22"/>
    <cellStyle name="Linked Cell" xfId="28" builtinId="24"/>
    <cellStyle name="Total" xfId="29" builtinId="25"/>
    <cellStyle name="Bad" xfId="30" builtinId="27"/>
    <cellStyle name="Neutral" xfId="31" builtinId="28"/>
    <cellStyle name="Accent1" xfId="32" builtinId="29"/>
    <cellStyle name="20% - Accent5" xfId="33" builtinId="46"/>
    <cellStyle name="60% - Accent1" xfId="34" builtinId="32"/>
    <cellStyle name="Accent2" xfId="35" builtinId="33"/>
    <cellStyle name="20% - Accent2" xfId="36" builtinId="34"/>
    <cellStyle name="20% - Accent6" xfId="37" builtinId="50"/>
    <cellStyle name="60% - Accent2" xfId="38" builtinId="36"/>
    <cellStyle name="Accent3" xfId="39" builtinId="37"/>
    <cellStyle name="20% - Accent3" xfId="40" builtinId="38"/>
    <cellStyle name="Monthly Totals" xfId="41"/>
    <cellStyle name="Accent4" xfId="42" builtinId="41"/>
    <cellStyle name="20% - Accent4" xfId="43" builtinId="42"/>
    <cellStyle name="40% - Accent4" xfId="44" builtinId="43"/>
    <cellStyle name="Accent5" xfId="45" builtinId="45"/>
    <cellStyle name="40% - Accent5" xfId="46" builtinId="47"/>
    <cellStyle name="60% - Accent5" xfId="47" builtinId="48"/>
    <cellStyle name="Accent6" xfId="48" builtinId="49"/>
    <cellStyle name="40% - Accent6" xfId="49" builtinId="51"/>
    <cellStyle name="60% - Accent6" xfId="50" builtinId="52"/>
    <cellStyle name="EmployeeInfo" xfId="51"/>
    <cellStyle name="EmployeeInfoLabels" xfId="52"/>
  </cellStyles>
  <dxfs count="138">
    <dxf>
      <fill>
        <patternFill patternType="none"/>
      </fill>
    </dxf>
    <dxf>
      <font>
        <name val="Arial"/>
        <scheme val="none"/>
        <b val="0"/>
        <i val="0"/>
        <strike val="0"/>
        <u val="none"/>
        <sz val="10"/>
        <color theme="1" tint="0.14996795556505"/>
      </font>
      <fill>
        <patternFill patternType="none"/>
      </fill>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ont>
        <name val="Arial"/>
        <scheme val="none"/>
        <b val="0"/>
        <i val="0"/>
        <strike val="0"/>
        <u val="none"/>
        <sz val="10"/>
        <color theme="1" tint="0.14996795556505"/>
      </font>
      <fill>
        <patternFill patternType="none"/>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fill>
        <patternFill patternType="solid">
          <bgColor theme="0" tint="-0.0499893185216834"/>
        </patternFill>
      </fill>
    </dxf>
    <dxf>
      <numFmt numFmtId="179" formatCode="#,##0.0"/>
      <fill>
        <patternFill patternType="solid">
          <bgColor theme="0" tint="-0.0499893185216834"/>
        </patternFill>
      </fill>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fill>
        <patternFill patternType="solid">
          <bgColor theme="0" tint="-0.0499893185216834"/>
        </patternFill>
      </fill>
      <alignment horizontal="right"/>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numFmt numFmtId="179" formatCode="#,##0.0"/>
      <alignment horizontal="right"/>
      <border>
        <left/>
        <right style="medium">
          <color theme="3"/>
        </right>
        <top/>
        <bottom style="medium">
          <color theme="3"/>
        </bottom>
      </border>
    </dxf>
    <dxf>
      <fill>
        <patternFill patternType="solid">
          <bgColor theme="0"/>
        </patternFill>
      </fill>
    </dxf>
    <dxf>
      <fill>
        <patternFill patternType="solid">
          <bgColor theme="0" tint="-0.0499893185216834"/>
        </patternFill>
      </fill>
    </dxf>
    <dxf>
      <font>
        <b val="1"/>
        <i val="0"/>
        <color theme="3"/>
      </font>
    </dxf>
    <dxf>
      <border>
        <top style="medium">
          <color theme="5"/>
        </top>
      </border>
    </dxf>
    <dxf>
      <font>
        <b val="1"/>
        <i val="0"/>
        <color theme="3"/>
      </font>
      <fill>
        <patternFill patternType="solid">
          <bgColor theme="0"/>
        </patternFill>
      </fill>
      <border>
        <bottom style="medium">
          <color theme="5"/>
        </bottom>
      </border>
    </dxf>
    <dxf>
      <font>
        <color theme="3"/>
      </font>
      <fill>
        <patternFill patternType="none"/>
      </fill>
    </dxf>
  </dxfs>
  <tableStyles count="1" defaultTableStyle="TimeSheet" defaultPivotStyle="PivotStyleLight16">
    <tableStyle name="TimeSheet" pivot="0" count="6">
      <tableStyleElement type="wholeTable" dxfId="137"/>
      <tableStyleElement type="headerRow" dxfId="136"/>
      <tableStyleElement type="totalRow" dxfId="135"/>
      <tableStyleElement type="firstColumn" dxfId="134"/>
      <tableStyleElement type="firstRowStripe" dxfId="133"/>
      <tableStyleElement type="secondRowStripe" dxfId="132"/>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ables/table1.xml><?xml version="1.0" encoding="utf-8"?>
<table xmlns="http://schemas.openxmlformats.org/spreadsheetml/2006/main" id="1" name="January" displayName="January" ref="E2:O10" totalsRowCount="1">
  <autoFilter ref="E2:O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January" totalsRowLabel="Total weekly hours" dataDxfId="0"/>
    <tableColumn id="2" name="Week 1" totalsRowFunction="custom">
      <totalsRowFormula>SUM(F3:F9)</totalsRowFormula>
       dataDxfId="1"
    </tableColumn>
    <tableColumn id="3" name="Overtime" totalsRowFunction="custom">
      <totalsRowFormula>SUM(G3:G9)</totalsRowFormula>
       dataDxfId="2"
    </tableColumn>
    <tableColumn id="4" name="Week 2" totalsRowFunction="custom">
      <totalsRowFormula>SUM(H3:H9)</totalsRowFormula>
       dataDxfId="3"
    </tableColumn>
    <tableColumn id="5" name="Overtime  " totalsRowFunction="custom">
      <totalsRowFormula>SUM(I3:I9)</totalsRowFormula>
       dataDxfId="4"
    </tableColumn>
    <tableColumn id="6" name="Week 3" totalsRowFunction="custom">
      <totalsRowFormula>SUM(J3:J9)</totalsRowFormula>
       dataDxfId="5"
    </tableColumn>
    <tableColumn id="7" name="Overtime   " totalsRowFunction="custom">
      <totalsRowFormula>SUM(K3:K9)</totalsRowFormula>
       dataDxfId="6"
    </tableColumn>
    <tableColumn id="8" name="Week 4" totalsRowFunction="custom">
      <totalsRowFormula>SUM(L3:L9)</totalsRowFormula>
       dataDxfId="7"
    </tableColumn>
    <tableColumn id="9" name="Overtime    " totalsRowFunction="custom">
      <totalsRowFormula>SUM(M3:M9)</totalsRowFormula>
       dataDxfId="8"
    </tableColumn>
    <tableColumn id="10" name="Week 5" totalsRowFunction="custom">
      <totalsRowFormula>SUM(N3:N9)</totalsRowFormula>
       dataDxfId="9"
    </tableColumn>
    <tableColumn id="11" name="Overtime     " totalsRowFunction="custom">
      <totalsRowFormula>SUM(O3:O9)</totalsRowFormula>
       dataDxfId="10"
    </tableColumn>
  </tableColumns>
  <tableStyleInfo name="TimeSheet" showFirstColumn="1" showLastColumn="0" showRowStripes="1" showColumnStripes="0"/>
</table>
</file>

<file path=xl/tables/table2.xml><?xml version="1.0" encoding="utf-8"?>
<table xmlns="http://schemas.openxmlformats.org/spreadsheetml/2006/main" id="2" name="February" displayName="February" ref="E13:O21" totalsRowCount="1">
  <autoFilter ref="E13:O2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February" totalsRowLabel="Total weekly hours" dataDxfId="11"/>
    <tableColumn id="2" name="Week 1" totalsRowFunction="custom">
      <totalsRowFormula>SUM(F14:F20)</totalsRowFormula>
       dataDxfId="12"
    </tableColumn>
    <tableColumn id="3" name="Overtime" totalsRowFunction="custom">
      <totalsRowFormula>SUM(G14:G20)</totalsRowFormula>
       dataDxfId="13"
    </tableColumn>
    <tableColumn id="4" name="Week 2" totalsRowFunction="custom">
      <totalsRowFormula>SUM(H14:H20)</totalsRowFormula>
       dataDxfId="14"
    </tableColumn>
    <tableColumn id="5" name="Overtime  " totalsRowFunction="custom">
      <totalsRowFormula>SUM(I14:I20)</totalsRowFormula>
       dataDxfId="15"
    </tableColumn>
    <tableColumn id="6" name="Week 3" totalsRowFunction="custom">
      <totalsRowFormula>SUM(J14:J20)</totalsRowFormula>
       dataDxfId="16"
    </tableColumn>
    <tableColumn id="7" name="Overtime   " totalsRowFunction="custom">
      <totalsRowFormula>SUM(K14:K20)</totalsRowFormula>
       dataDxfId="17"
    </tableColumn>
    <tableColumn id="8" name="Week 4" totalsRowFunction="custom">
      <totalsRowFormula>SUM(L14:L20)</totalsRowFormula>
       dataDxfId="18"
    </tableColumn>
    <tableColumn id="9" name="Overtime    " totalsRowFunction="custom">
      <totalsRowFormula>SUM(M14:M20)</totalsRowFormula>
       dataDxfId="19"
    </tableColumn>
    <tableColumn id="10" name="Week 5" totalsRowFunction="custom">
      <totalsRowFormula>SUM(N14:N20)</totalsRowFormula>
       dataDxfId="20"
    </tableColumn>
    <tableColumn id="11" name="Overtime     " totalsRowFunction="custom">
      <totalsRowFormula>SUM(O14:O20)</totalsRowFormula>
       dataDxfId="21"
    </tableColumn>
  </tableColumns>
  <tableStyleInfo name="TimeSheet" showFirstColumn="1" showLastColumn="0" showRowStripes="1" showColumnStripes="0"/>
</table>
</file>

<file path=xl/tables/table3.xml><?xml version="1.0" encoding="utf-8"?>
<table xmlns="http://schemas.openxmlformats.org/spreadsheetml/2006/main" id="3" name="March" displayName="March" ref="E24:O32" totalsRowCount="1">
  <autoFilter ref="E24:O3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March" totalsRowLabel="Total weekly hours" dataDxfId="22"/>
    <tableColumn id="2" name="Week 1" totalsRowFunction="custom">
      <totalsRowFormula>SUM(F25:F31)</totalsRowFormula>
       dataDxfId="23"
    </tableColumn>
    <tableColumn id="3" name="Overtime" totalsRowFunction="custom">
      <totalsRowFormula>SUM(G25:G31)</totalsRowFormula>
       dataDxfId="24"
    </tableColumn>
    <tableColumn id="4" name="Week 2" totalsRowFunction="custom">
      <totalsRowFormula>SUM(H25:H31)</totalsRowFormula>
       dataDxfId="25"
    </tableColumn>
    <tableColumn id="5" name="Overtime  " totalsRowFunction="custom">
      <totalsRowFormula>SUM(I25:I31)</totalsRowFormula>
       dataDxfId="26"
    </tableColumn>
    <tableColumn id="6" name="Week 3" totalsRowFunction="custom">
      <totalsRowFormula>SUM(J25:J31)</totalsRowFormula>
       dataDxfId="27"
    </tableColumn>
    <tableColumn id="7" name="Overtime  2" totalsRowFunction="custom">
      <totalsRowFormula>SUM(K25:K31)</totalsRowFormula>
       dataDxfId="28"
    </tableColumn>
    <tableColumn id="8" name="Week 4" totalsRowFunction="custom">
      <totalsRowFormula>SUM(L25:L31)</totalsRowFormula>
       dataDxfId="29"
    </tableColumn>
    <tableColumn id="9" name="Overtime    " totalsRowFunction="custom">
      <totalsRowFormula>SUM(M25:M31)</totalsRowFormula>
       dataDxfId="30"
    </tableColumn>
    <tableColumn id="10" name="Week 5" totalsRowFunction="custom">
      <totalsRowFormula>SUM(N25:N31)</totalsRowFormula>
       dataDxfId="31"
    </tableColumn>
    <tableColumn id="11" name="Overtime     " totalsRowFunction="custom">
      <totalsRowFormula>SUM(O25:O31)</totalsRowFormula>
       dataDxfId="32"
    </tableColumn>
  </tableColumns>
  <tableStyleInfo name="TimeSheet" showFirstColumn="1" showLastColumn="0" showRowStripes="1" showColumnStripes="0"/>
</table>
</file>

<file path=xl/tables/table4.xml><?xml version="1.0" encoding="utf-8"?>
<table xmlns="http://schemas.openxmlformats.org/spreadsheetml/2006/main" id="4" name="April" displayName="April" ref="E35:O43" totalsRowCount="1">
  <autoFilter ref="E35:O42">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April" totalsRowLabel="Total weekly hours" dataDxfId="33"/>
    <tableColumn id="2" name="Week 1" totalsRowFunction="custom">
      <totalsRowFormula>SUM(F36:F42)</totalsRowFormula>
       dataDxfId="34"
    </tableColumn>
    <tableColumn id="3" name="Overtime" totalsRowFunction="custom">
      <totalsRowFormula>SUM(G36:G42)</totalsRowFormula>
       dataDxfId="35"
    </tableColumn>
    <tableColumn id="4" name="Week 2" totalsRowFunction="custom">
      <totalsRowFormula>SUM(H36:H42)</totalsRowFormula>
       dataDxfId="36"
    </tableColumn>
    <tableColumn id="5" name="Overtime  " totalsRowFunction="custom">
      <totalsRowFormula>SUM(I36:I42)</totalsRowFormula>
       dataDxfId="37"
    </tableColumn>
    <tableColumn id="6" name="Week 3" totalsRowFunction="custom">
      <totalsRowFormula>SUM(J36:J42)</totalsRowFormula>
       dataDxfId="38"
    </tableColumn>
    <tableColumn id="7" name="Overtime   " totalsRowFunction="custom">
      <totalsRowFormula>SUM(K36:K42)</totalsRowFormula>
       dataDxfId="39"
    </tableColumn>
    <tableColumn id="8" name="Week 4" totalsRowFunction="custom">
      <totalsRowFormula>SUM(L36:L42)</totalsRowFormula>
       dataDxfId="40"
    </tableColumn>
    <tableColumn id="9" name="Overtime    " totalsRowFunction="custom">
      <totalsRowFormula>SUM(M36:M42)</totalsRowFormula>
       dataDxfId="41"
    </tableColumn>
    <tableColumn id="10" name="Week 5" totalsRowFunction="custom">
      <totalsRowFormula>SUM(N36:N42)</totalsRowFormula>
       dataDxfId="42"
    </tableColumn>
    <tableColumn id="11" name="Overtime     " totalsRowFunction="custom">
      <totalsRowFormula>SUM(O36:O42)</totalsRowFormula>
       dataDxfId="43"
    </tableColumn>
  </tableColumns>
  <tableStyleInfo name="TimeSheet" showFirstColumn="1" showLastColumn="0" showRowStripes="1" showColumnStripes="0"/>
</table>
</file>

<file path=xl/tables/table5.xml><?xml version="1.0" encoding="utf-8"?>
<table xmlns="http://schemas.openxmlformats.org/spreadsheetml/2006/main" id="5" name="May" displayName="May" ref="E46:O54" totalsRowCount="1">
  <autoFilter ref="E46:O53">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May" totalsRowLabel="Total weekly hours" dataDxfId="44"/>
    <tableColumn id="2" name="Week 1" totalsRowFunction="custom">
      <totalsRowFormula>SUM(F47:F53)</totalsRowFormula>
       dataDxfId="45"
    </tableColumn>
    <tableColumn id="3" name="Overtime" totalsRowFunction="custom">
      <totalsRowFormula>SUM(G47:G53)</totalsRowFormula>
       dataDxfId="46"
    </tableColumn>
    <tableColumn id="4" name="Week 2" totalsRowFunction="custom">
      <totalsRowFormula>SUM(H47:H53)</totalsRowFormula>
       dataDxfId="47"
    </tableColumn>
    <tableColumn id="5" name="Overtime  " totalsRowFunction="custom">
      <totalsRowFormula>SUM(I47:I53)</totalsRowFormula>
       dataDxfId="48"
    </tableColumn>
    <tableColumn id="6" name="Week 3" totalsRowFunction="custom">
      <totalsRowFormula>SUM(J47:J53)</totalsRowFormula>
       dataDxfId="49"
    </tableColumn>
    <tableColumn id="7" name="Overtime   " totalsRowFunction="custom">
      <totalsRowFormula>SUM(K47:K53)</totalsRowFormula>
       dataDxfId="50"
    </tableColumn>
    <tableColumn id="8" name="Week 4" totalsRowFunction="custom">
      <totalsRowFormula>SUM(L47:L53)</totalsRowFormula>
       dataDxfId="51"
    </tableColumn>
    <tableColumn id="9" name="Overtime    " totalsRowFunction="custom">
      <totalsRowFormula>SUM(M47:M53)</totalsRowFormula>
       dataDxfId="52"
    </tableColumn>
    <tableColumn id="10" name="Week 5" totalsRowFunction="custom">
      <totalsRowFormula>SUM(N47:N53)</totalsRowFormula>
       dataDxfId="53"
    </tableColumn>
    <tableColumn id="11" name="Overtime     " totalsRowFunction="custom">
      <totalsRowFormula>SUM(O47:O53)</totalsRowFormula>
       dataDxfId="54"
    </tableColumn>
  </tableColumns>
  <tableStyleInfo name="TimeSheet" showFirstColumn="1" showLastColumn="0" showRowStripes="1" showColumnStripes="0"/>
</table>
</file>

<file path=xl/tables/table6.xml><?xml version="1.0" encoding="utf-8"?>
<table xmlns="http://schemas.openxmlformats.org/spreadsheetml/2006/main" id="6" name="June" displayName="June" ref="E57:O65" totalsRowCount="1">
  <autoFilter ref="E57:O6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June" totalsRowLabel="Total weekly hours" dataDxfId="55"/>
    <tableColumn id="2" name="Week 1" totalsRowFunction="custom">
      <totalsRowFormula>SUM(F58:F64)</totalsRowFormula>
       dataDxfId="56"
    </tableColumn>
    <tableColumn id="3" name="Overtime" totalsRowFunction="custom">
      <totalsRowFormula>SUM(G58:G64)</totalsRowFormula>
       dataDxfId="57"
    </tableColumn>
    <tableColumn id="4" name="Week 2" totalsRowFunction="custom">
      <totalsRowFormula>SUM(H58:H64)</totalsRowFormula>
       dataDxfId="58"
    </tableColumn>
    <tableColumn id="5" name="Overtime  " totalsRowFunction="custom">
      <totalsRowFormula>SUM(I58:I64)</totalsRowFormula>
       dataDxfId="59"
    </tableColumn>
    <tableColumn id="6" name="Week 3" totalsRowFunction="custom">
      <totalsRowFormula>SUM(J58:J64)</totalsRowFormula>
       dataDxfId="60"
    </tableColumn>
    <tableColumn id="7" name="Overtime   " totalsRowFunction="custom">
      <totalsRowFormula>SUM(K58:K64)</totalsRowFormula>
       dataDxfId="61"
    </tableColumn>
    <tableColumn id="8" name="Week 4" totalsRowFunction="custom">
      <totalsRowFormula>SUM(L58:L64)</totalsRowFormula>
       dataDxfId="62"
    </tableColumn>
    <tableColumn id="9" name="Overtime    " totalsRowFunction="custom">
      <totalsRowFormula>SUM(M58:M64)</totalsRowFormula>
       dataDxfId="63"
    </tableColumn>
    <tableColumn id="10" name="Week 5" totalsRowFunction="custom">
      <totalsRowFormula>SUM(N58:N64)</totalsRowFormula>
       dataDxfId="64"
    </tableColumn>
    <tableColumn id="11" name="Overtime     " totalsRowFunction="custom">
      <totalsRowFormula>SUM(O58:O64)</totalsRowFormula>
       dataDxfId="65"
    </tableColumn>
  </tableColumns>
  <tableStyleInfo name="TimeSheet" showFirstColumn="1" showLastColumn="0" showRowStripes="1" showColumnStripes="0"/>
</table>
</file>

<file path=xl/tables/table7.xml><?xml version="1.0" encoding="utf-8"?>
<table xmlns="http://schemas.openxmlformats.org/spreadsheetml/2006/main" id="7" name="July" displayName="July" ref="E68:O76" totalsRowCount="1">
  <autoFilter ref="E68:O75">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July" totalsRowLabel="Total weekly hours" dataDxfId="66"/>
    <tableColumn id="2" name="Week 1" totalsRowFunction="custom">
      <totalsRowFormula>SUM(F69:F75)</totalsRowFormula>
       dataDxfId="67"
    </tableColumn>
    <tableColumn id="3" name="Overtime" totalsRowFunction="custom">
      <totalsRowFormula>SUM(G69:G75)</totalsRowFormula>
       dataDxfId="68"
    </tableColumn>
    <tableColumn id="4" name="Week 2" totalsRowFunction="custom">
      <totalsRowFormula>SUM(H69:H75)</totalsRowFormula>
       dataDxfId="69"
    </tableColumn>
    <tableColumn id="5" name="Overtime " totalsRowFunction="custom">
      <totalsRowFormula>SUM(I69:I75)</totalsRowFormula>
       dataDxfId="70"
    </tableColumn>
    <tableColumn id="6" name="Week 3" totalsRowFunction="custom">
      <totalsRowFormula>SUM(J69:J75)</totalsRowFormula>
       dataDxfId="71"
    </tableColumn>
    <tableColumn id="7" name="Overtime  " totalsRowFunction="custom">
      <totalsRowFormula>SUM(K69:K75)</totalsRowFormula>
       dataDxfId="72"
    </tableColumn>
    <tableColumn id="8" name="Week 4" totalsRowFunction="custom">
      <totalsRowFormula>SUM(L69:L75)</totalsRowFormula>
       dataDxfId="73"
    </tableColumn>
    <tableColumn id="9" name="Overtime   " totalsRowFunction="custom">
      <totalsRowFormula>SUM(M69:M75)</totalsRowFormula>
       dataDxfId="74"
    </tableColumn>
    <tableColumn id="10" name="Week 5" totalsRowFunction="custom">
      <totalsRowFormula>SUM(N69:N75)</totalsRowFormula>
       dataDxfId="75"
    </tableColumn>
    <tableColumn id="11" name="Overtime     " totalsRowFunction="custom">
      <totalsRowFormula>SUM(O69:O75)</totalsRowFormula>
       dataDxfId="76"
    </tableColumn>
  </tableColumns>
  <tableStyleInfo name="TimeSheet" showFirstColumn="1" showLastColumn="0" showRowStripes="1" showColumnStripes="0"/>
</table>
</file>

<file path=xl/tables/table8.xml><?xml version="1.0" encoding="utf-8"?>
<table xmlns="http://schemas.openxmlformats.org/spreadsheetml/2006/main" id="8" name="October" displayName="October" ref="E101:O109" totalsRowCount="1">
  <autoFilter ref="E101:O10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October" totalsRowLabel="Total weekly hours" dataDxfId="77"/>
    <tableColumn id="2" name="Week 1" totalsRowFunction="sum" dataDxfId="78"/>
    <tableColumn id="3" name="Overtime" totalsRowFunction="sum" dataDxfId="79"/>
    <tableColumn id="4" name="Week 2" totalsRowFunction="sum" dataDxfId="80"/>
    <tableColumn id="5" name="Overtime " totalsRowFunction="sum" dataDxfId="81"/>
    <tableColumn id="6" name="Week 3" totalsRowFunction="sum" dataDxfId="82"/>
    <tableColumn id="7" name="Overtime  " totalsRowFunction="sum" dataDxfId="83"/>
    <tableColumn id="8" name="Week 4" totalsRowFunction="sum" dataDxfId="84"/>
    <tableColumn id="9" name="Overtime   " totalsRowFunction="sum" dataDxfId="85"/>
    <tableColumn id="10" name="Week 5" totalsRowFunction="sum" dataDxfId="86"/>
    <tableColumn id="11" name="Overtime    " totalsRowFunction="sum" dataDxfId="87"/>
  </tableColumns>
  <tableStyleInfo name="TimeSheet" showFirstColumn="1" showLastColumn="0" showRowStripes="0" showColumnStripes="0"/>
</table>
</file>

<file path=xl/tables/table9.xml><?xml version="1.0" encoding="utf-8"?>
<table xmlns="http://schemas.openxmlformats.org/spreadsheetml/2006/main" id="9" name="November" displayName="November" ref="E112:O120" totalsRowCount="1">
  <autoFilter ref="E112:O11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November" totalsRowLabel="Total weekly hours" dataDxfId="88"/>
    <tableColumn id="2" name="Week 1" totalsRowFunction="sum" dataDxfId="89"/>
    <tableColumn id="3" name="Overtime" totalsRowFunction="sum" dataDxfId="90"/>
    <tableColumn id="4" name="Week 2" totalsRowFunction="sum" dataDxfId="91"/>
    <tableColumn id="5" name="Overtime " totalsRowFunction="sum" dataDxfId="92"/>
    <tableColumn id="6" name="Week 3" totalsRowFunction="sum" dataDxfId="93"/>
    <tableColumn id="7" name="Overtime  " totalsRowFunction="sum" dataDxfId="94"/>
    <tableColumn id="8" name="Week 4" totalsRowFunction="sum" dataDxfId="95"/>
    <tableColumn id="9" name="Overtime    " totalsRowFunction="sum" dataDxfId="96"/>
    <tableColumn id="10" name="Week 5" totalsRowFunction="sum" dataDxfId="97"/>
    <tableColumn id="11" name="Overtime     " totalsRowFunction="sum" dataDxfId="98"/>
  </tableColumns>
  <tableStyleInfo name="TimeSheet" showFirstColumn="1" showLastColumn="0" showRowStripes="1" showColumnStripes="0"/>
</table>
</file>

<file path=xl/tables/table10.xml><?xml version="1.0" encoding="utf-8"?>
<table xmlns="http://schemas.openxmlformats.org/spreadsheetml/2006/main" id="10" name="December" displayName="December" ref="E123:O131" totalsRowCount="1">
  <autoFilter ref="E123:O13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December" totalsRowLabel="Total weekly hours" dataDxfId="99"/>
    <tableColumn id="2" name="Week 1" totalsRowFunction="sum" dataDxfId="100"/>
    <tableColumn id="3" name="Overtime" totalsRowFunction="sum" dataDxfId="101"/>
    <tableColumn id="4" name="Week 2" totalsRowFunction="sum" dataDxfId="102"/>
    <tableColumn id="5" name="Overtime " totalsRowFunction="sum" dataDxfId="103"/>
    <tableColumn id="6" name="Week 3" totalsRowFunction="sum" dataDxfId="104"/>
    <tableColumn id="7" name="Overtime  " totalsRowFunction="sum" dataDxfId="105"/>
    <tableColumn id="8" name="Week 4" totalsRowFunction="sum" dataDxfId="106"/>
    <tableColumn id="9" name="Overtime   " totalsRowFunction="sum" dataDxfId="107"/>
    <tableColumn id="10" name="Week 5" totalsRowFunction="sum" dataDxfId="108"/>
    <tableColumn id="11" name="Overtime    " totalsRowFunction="sum" dataDxfId="109"/>
  </tableColumns>
  <tableStyleInfo name="TimeSheet" showFirstColumn="1" showLastColumn="0" showRowStripes="1" showColumnStripes="0"/>
</table>
</file>

<file path=xl/tables/table11.xml><?xml version="1.0" encoding="utf-8"?>
<table xmlns="http://schemas.openxmlformats.org/spreadsheetml/2006/main" id="11" name="August" displayName="August" ref="E79:O87" totalsRowCount="1">
  <autoFilter ref="E79:O8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August" totalsRowLabel="Total weekly hours" dataDxfId="110"/>
    <tableColumn id="2" name="Week 1" totalsRowFunction="sum" dataDxfId="111"/>
    <tableColumn id="3" name="Overtime" totalsRowFunction="sum" dataDxfId="112"/>
    <tableColumn id="4" name="Week 2" totalsRowFunction="sum" dataDxfId="113"/>
    <tableColumn id="5" name="Overtime " totalsRowFunction="sum" dataDxfId="114"/>
    <tableColumn id="6" name="Week 3" totalsRowFunction="sum" dataDxfId="115"/>
    <tableColumn id="7" name="Overtime   " totalsRowFunction="sum" dataDxfId="116"/>
    <tableColumn id="8" name="Week 4" totalsRowFunction="sum" dataDxfId="117"/>
    <tableColumn id="9" name="Overtime  " totalsRowFunction="sum" dataDxfId="118"/>
    <tableColumn id="10" name="Week 5" totalsRowFunction="sum" dataDxfId="119"/>
    <tableColumn id="11" name="Overtime    " totalsRowFunction="sum" dataDxfId="120"/>
  </tableColumns>
  <tableStyleInfo name="TimeSheet" showFirstColumn="1" showLastColumn="0" showRowStripes="1" showColumnStripes="0"/>
</table>
</file>

<file path=xl/tables/table12.xml><?xml version="1.0" encoding="utf-8"?>
<table xmlns="http://schemas.openxmlformats.org/spreadsheetml/2006/main" id="12" name="September" displayName="September" ref="E90:O98" totalsRowCount="1">
  <autoFilter ref="E90:O97">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autoFilter>
  <tableColumns count="11">
    <tableColumn id="1" name="September" totalsRowLabel="Total weekly hours" dataDxfId="121"/>
    <tableColumn id="2" name="Week 1" totalsRowFunction="sum" dataDxfId="122"/>
    <tableColumn id="3" name="Overtime" totalsRowFunction="sum" dataDxfId="123"/>
    <tableColumn id="4" name="Week 2" totalsRowFunction="sum" dataDxfId="124"/>
    <tableColumn id="5" name="Overtime " totalsRowFunction="sum" dataDxfId="125"/>
    <tableColumn id="6" name="Week 3" totalsRowFunction="sum" dataDxfId="126"/>
    <tableColumn id="7" name="Overtime  " totalsRowFunction="sum" dataDxfId="127"/>
    <tableColumn id="8" name="Week 4" totalsRowFunction="sum" dataDxfId="128"/>
    <tableColumn id="9" name="Overtime   " totalsRowFunction="sum" dataDxfId="129"/>
    <tableColumn id="10" name="Week 5" totalsRowFunction="sum" dataDxfId="130"/>
    <tableColumn id="11" name="Overtime    " totalsRowFunction="sum" dataDxfId="131"/>
  </tableColumns>
  <tableStyleInfo name="TimeSheet" showFirstColumn="0" showLastColumn="0" showRowStripes="0" showColumnStripes="0"/>
</table>
</file>

<file path=xl/theme/theme1.xml><?xml version="1.0" encoding="utf-8"?>
<a:theme xmlns:a="http://schemas.openxmlformats.org/drawingml/2006/main" name="QLS">
  <a:themeElements>
    <a:clrScheme name="Custom 238">
      <a:dk1>
        <a:sysClr val="windowText" lastClr="000000"/>
      </a:dk1>
      <a:lt1>
        <a:sysClr val="window" lastClr="FFFFFF"/>
      </a:lt1>
      <a:dk2>
        <a:srgbClr val="232351"/>
      </a:dk2>
      <a:lt2>
        <a:srgbClr val="82FFFF"/>
      </a:lt2>
      <a:accent1>
        <a:srgbClr val="9ACD4C"/>
      </a:accent1>
      <a:accent2>
        <a:srgbClr val="F15D5F"/>
      </a:accent2>
      <a:accent3>
        <a:srgbClr val="D35940"/>
      </a:accent3>
      <a:accent4>
        <a:srgbClr val="B258D3"/>
      </a:accent4>
      <a:accent5>
        <a:srgbClr val="63A0CC"/>
      </a:accent5>
      <a:accent6>
        <a:srgbClr val="1E1838"/>
      </a:accent6>
      <a:hlink>
        <a:srgbClr val="B8FA56"/>
      </a:hlink>
      <a:folHlink>
        <a:srgbClr val="7AF8CC"/>
      </a:folHlink>
    </a:clrScheme>
    <a:fontScheme name="Arial Black-Arial">
      <a:majorFont>
        <a:latin typeface="Arial Black"/>
        <a:ea typeface=""/>
        <a:cs typeface=""/>
        <a:font script="Jpan" typeface="ＭＳ ゴシック"/>
        <a:font script="Hang" typeface="굴림"/>
        <a:font script="Hans" typeface="微软雅黑"/>
        <a:font script="Hant" typeface="微軟正黑體"/>
        <a:font script="Arab" typeface="Tahoma"/>
        <a:font script="Hebr" typeface="Tahoma"/>
        <a:font script="Thai" typeface="Frees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Verdana"/>
        <a:font script="Uigh" typeface="Microsoft Uighur"/>
        <a:font script="Geor" typeface="Sylfaen"/>
      </a:majorFont>
      <a:minorFont>
        <a:latin typeface="Arial"/>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table" Target="../tables/table9.xml"/><Relationship Id="rId8" Type="http://schemas.openxmlformats.org/officeDocument/2006/relationships/table" Target="../tables/table8.xml"/><Relationship Id="rId7" Type="http://schemas.openxmlformats.org/officeDocument/2006/relationships/table" Target="../tables/table7.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 Id="rId3" Type="http://schemas.openxmlformats.org/officeDocument/2006/relationships/table" Target="../tables/table3.xml"/><Relationship Id="rId2" Type="http://schemas.openxmlformats.org/officeDocument/2006/relationships/table" Target="../tables/table2.xml"/><Relationship Id="rId12" Type="http://schemas.openxmlformats.org/officeDocument/2006/relationships/table" Target="../tables/table12.xml"/><Relationship Id="rId11" Type="http://schemas.openxmlformats.org/officeDocument/2006/relationships/table" Target="../tables/table11.xml"/><Relationship Id="rId10" Type="http://schemas.openxmlformats.org/officeDocument/2006/relationships/table" Target="../tables/table10.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99984740745262"/>
    <pageSetUpPr fitToPage="1" autoPageBreaks="0"/>
  </sheetPr>
  <dimension ref="A1:P133"/>
  <sheetViews>
    <sheetView showGridLines="0" tabSelected="1" topLeftCell="F1" workbookViewId="0">
      <selection activeCell="E1" sqref="E1:O1"/>
    </sheetView>
  </sheetViews>
  <sheetFormatPr defaultColWidth="9" defaultRowHeight="12.75"/>
  <cols>
    <col min="1" max="1" width="2.85714285714286" style="3" customWidth="1"/>
    <col min="2" max="2" width="17.2857142857143" style="4" customWidth="1"/>
    <col min="3" max="3" width="20.7142857142857" style="4" customWidth="1"/>
    <col min="4" max="4" width="2.57142857142857" style="4" customWidth="1"/>
    <col min="5" max="5" width="26.8571428571429" style="4" customWidth="1"/>
    <col min="6" max="6" width="12.5714285714286" style="4" customWidth="1"/>
    <col min="7" max="7" width="21.5714285714286" style="5" customWidth="1"/>
    <col min="8" max="8" width="12.5714285714286" style="5" customWidth="1"/>
    <col min="9" max="9" width="21.5714285714286" style="5" customWidth="1"/>
    <col min="10" max="10" width="12.5714285714286" style="5" customWidth="1"/>
    <col min="11" max="11" width="21.5714285714286" style="5" customWidth="1"/>
    <col min="12" max="12" width="12.5714285714286" style="5" customWidth="1"/>
    <col min="13" max="13" width="21.5714285714286" style="5" customWidth="1"/>
    <col min="14" max="14" width="12.5714285714286" style="5" customWidth="1"/>
    <col min="15" max="15" width="21.5714285714286" style="5" customWidth="1"/>
    <col min="16" max="16" width="2.57142857142857" style="4" customWidth="1"/>
  </cols>
  <sheetData>
    <row r="1" ht="99.95" customHeight="1" spans="1:16">
      <c r="A1" s="6" t="s">
        <v>0</v>
      </c>
      <c r="B1" s="7" t="s">
        <v>1</v>
      </c>
      <c r="C1" s="8"/>
      <c r="D1" s="9"/>
      <c r="E1" s="10" t="s">
        <v>2</v>
      </c>
      <c r="F1" s="10"/>
      <c r="G1" s="10"/>
      <c r="H1" s="10"/>
      <c r="I1" s="10"/>
      <c r="J1" s="10"/>
      <c r="K1" s="10"/>
      <c r="L1" s="10"/>
      <c r="M1" s="10"/>
      <c r="N1" s="10"/>
      <c r="O1" s="10"/>
      <c r="P1" s="60"/>
    </row>
    <row r="2" ht="30" customHeight="1" spans="1:16">
      <c r="A2" s="11" t="s">
        <v>3</v>
      </c>
      <c r="B2" s="12" t="s">
        <v>4</v>
      </c>
      <c r="C2" s="13"/>
      <c r="D2" s="14"/>
      <c r="E2" s="15" t="s">
        <v>5</v>
      </c>
      <c r="F2" s="16" t="s">
        <v>6</v>
      </c>
      <c r="G2" s="16" t="s">
        <v>7</v>
      </c>
      <c r="H2" s="16" t="s">
        <v>8</v>
      </c>
      <c r="I2" s="16" t="s">
        <v>9</v>
      </c>
      <c r="J2" s="16" t="s">
        <v>10</v>
      </c>
      <c r="K2" s="16" t="s">
        <v>11</v>
      </c>
      <c r="L2" s="16" t="s">
        <v>12</v>
      </c>
      <c r="M2" s="16" t="s">
        <v>13</v>
      </c>
      <c r="N2" s="16" t="s">
        <v>14</v>
      </c>
      <c r="O2" s="16" t="s">
        <v>15</v>
      </c>
      <c r="P2" s="24"/>
    </row>
    <row r="3" ht="15" spans="1:16">
      <c r="A3" s="3" t="s">
        <v>16</v>
      </c>
      <c r="B3" s="17" t="s">
        <v>17</v>
      </c>
      <c r="C3" s="18"/>
      <c r="D3" s="19"/>
      <c r="E3" s="20" t="s">
        <v>18</v>
      </c>
      <c r="F3" s="21">
        <v>8</v>
      </c>
      <c r="G3" s="22"/>
      <c r="H3" s="22"/>
      <c r="I3" s="22"/>
      <c r="J3" s="22"/>
      <c r="K3" s="22"/>
      <c r="L3" s="22"/>
      <c r="M3" s="22"/>
      <c r="N3" s="22"/>
      <c r="O3" s="22"/>
      <c r="P3" s="24"/>
    </row>
    <row r="4" ht="15" spans="1:16">
      <c r="A4" s="3" t="s">
        <v>19</v>
      </c>
      <c r="B4" s="17" t="s">
        <v>20</v>
      </c>
      <c r="C4" s="23"/>
      <c r="D4" s="19"/>
      <c r="E4" s="20" t="s">
        <v>21</v>
      </c>
      <c r="F4" s="21">
        <v>8</v>
      </c>
      <c r="G4" s="22">
        <v>2</v>
      </c>
      <c r="H4" s="22"/>
      <c r="I4" s="22"/>
      <c r="J4" s="22"/>
      <c r="K4" s="22"/>
      <c r="L4" s="22"/>
      <c r="M4" s="22"/>
      <c r="N4" s="22"/>
      <c r="O4" s="22"/>
      <c r="P4" s="24"/>
    </row>
    <row r="5" ht="15" spans="1:16">
      <c r="A5" s="3" t="s">
        <v>22</v>
      </c>
      <c r="B5" s="17" t="s">
        <v>23</v>
      </c>
      <c r="C5" s="23"/>
      <c r="D5" s="24"/>
      <c r="E5" s="20" t="s">
        <v>24</v>
      </c>
      <c r="F5" s="21"/>
      <c r="G5" s="22"/>
      <c r="H5" s="22"/>
      <c r="I5" s="22"/>
      <c r="J5" s="22"/>
      <c r="K5" s="22"/>
      <c r="L5" s="22"/>
      <c r="M5" s="22"/>
      <c r="N5" s="22"/>
      <c r="O5" s="22"/>
      <c r="P5" s="24"/>
    </row>
    <row r="6" ht="14.25" spans="4:16">
      <c r="D6" s="24"/>
      <c r="E6" s="20" t="s">
        <v>25</v>
      </c>
      <c r="F6" s="21"/>
      <c r="G6" s="22"/>
      <c r="H6" s="22"/>
      <c r="I6" s="22"/>
      <c r="J6" s="22"/>
      <c r="K6" s="22"/>
      <c r="L6" s="22"/>
      <c r="M6" s="22"/>
      <c r="N6" s="22"/>
      <c r="O6" s="22"/>
      <c r="P6" s="24"/>
    </row>
    <row r="7" ht="14.25" spans="2:16">
      <c r="B7" s="17"/>
      <c r="D7" s="24"/>
      <c r="E7" s="20" t="s">
        <v>26</v>
      </c>
      <c r="F7" s="21"/>
      <c r="G7" s="22"/>
      <c r="H7" s="22"/>
      <c r="I7" s="22"/>
      <c r="J7" s="22"/>
      <c r="K7" s="22"/>
      <c r="L7" s="22"/>
      <c r="M7" s="22"/>
      <c r="N7" s="22"/>
      <c r="O7" s="22"/>
      <c r="P7" s="24"/>
    </row>
    <row r="8" ht="14.25" spans="4:16">
      <c r="D8" s="24"/>
      <c r="E8" s="20" t="s">
        <v>27</v>
      </c>
      <c r="F8" s="21"/>
      <c r="G8" s="22"/>
      <c r="H8" s="22"/>
      <c r="I8" s="22"/>
      <c r="J8" s="22"/>
      <c r="K8" s="22"/>
      <c r="L8" s="22"/>
      <c r="M8" s="22"/>
      <c r="N8" s="22"/>
      <c r="O8" s="22"/>
      <c r="P8" s="24"/>
    </row>
    <row r="9" ht="15" spans="1:16">
      <c r="A9" s="3" t="s">
        <v>28</v>
      </c>
      <c r="B9" s="12" t="s">
        <v>29</v>
      </c>
      <c r="C9" s="25">
        <f>RegularHrs</f>
        <v>31</v>
      </c>
      <c r="D9" s="26"/>
      <c r="E9" s="20" t="s">
        <v>30</v>
      </c>
      <c r="F9" s="21"/>
      <c r="G9" s="22"/>
      <c r="H9" s="22"/>
      <c r="I9" s="22"/>
      <c r="J9" s="22"/>
      <c r="K9" s="22"/>
      <c r="L9" s="22"/>
      <c r="M9" s="22"/>
      <c r="N9" s="22"/>
      <c r="O9" s="22"/>
      <c r="P9" s="24"/>
    </row>
    <row r="10" ht="15" spans="1:16">
      <c r="A10" s="3" t="s">
        <v>31</v>
      </c>
      <c r="B10" s="17" t="s">
        <v>32</v>
      </c>
      <c r="C10" s="27">
        <f>Overtime_hrs</f>
        <v>4</v>
      </c>
      <c r="D10" s="28"/>
      <c r="E10" s="29" t="s">
        <v>33</v>
      </c>
      <c r="F10" s="30">
        <f t="shared" ref="F10:O10" si="0">SUM(F3:F9)</f>
        <v>16</v>
      </c>
      <c r="G10" s="31">
        <f t="shared" si="0"/>
        <v>2</v>
      </c>
      <c r="H10" s="31">
        <f t="shared" si="0"/>
        <v>0</v>
      </c>
      <c r="I10" s="31">
        <f t="shared" si="0"/>
        <v>0</v>
      </c>
      <c r="J10" s="31">
        <f t="shared" si="0"/>
        <v>0</v>
      </c>
      <c r="K10" s="31">
        <f t="shared" si="0"/>
        <v>0</v>
      </c>
      <c r="L10" s="31">
        <f t="shared" si="0"/>
        <v>0</v>
      </c>
      <c r="M10" s="31">
        <f t="shared" si="0"/>
        <v>0</v>
      </c>
      <c r="N10" s="31">
        <f t="shared" si="0"/>
        <v>0</v>
      </c>
      <c r="O10" s="61">
        <f t="shared" si="0"/>
        <v>0</v>
      </c>
      <c r="P10" s="24"/>
    </row>
    <row r="11" ht="23.1" customHeight="1" spans="1:16">
      <c r="A11" s="3" t="s">
        <v>34</v>
      </c>
      <c r="B11" s="32" t="s">
        <v>35</v>
      </c>
      <c r="C11" s="33">
        <f>RegularHrs+Overtime_hrs</f>
        <v>35</v>
      </c>
      <c r="D11" s="34"/>
      <c r="E11" s="35" t="str">
        <f ca="1">TEXT(DATEVALUE(January[[#Headers],[January]]&amp;"  "&amp;YEAR(TODAY())),"mmm.")&amp;" Total: Regular hours"</f>
        <v>Jan. Total: Regular hours</v>
      </c>
      <c r="F11" s="36">
        <f>SUM(January[Week 1],January[Week 2],January[Week 3],January[Week 4],January[Week 5])</f>
        <v>16</v>
      </c>
      <c r="G11" s="37" t="str">
        <f ca="1">TEXT(DATEVALUE(January[[#Headers],[January]]&amp;"  "&amp;YEAR(TODAY())),"mmm.")&amp;" total: Overtime"</f>
        <v>Jan. total: Overtime</v>
      </c>
      <c r="H11" s="37"/>
      <c r="I11" s="62">
        <f>SUM(January[Overtime],January[Overtime  ],January[Overtime   ],January[Overtime    ],January[Overtime     ])</f>
        <v>2</v>
      </c>
      <c r="J11" s="63"/>
      <c r="K11" s="63"/>
      <c r="L11" s="63"/>
      <c r="M11" s="63"/>
      <c r="N11" s="63"/>
      <c r="O11" s="64"/>
      <c r="P11" s="24"/>
    </row>
    <row r="12" ht="22.5" customHeight="1" spans="2:16">
      <c r="B12" s="32"/>
      <c r="D12" s="24"/>
      <c r="E12" s="24"/>
      <c r="F12" s="24"/>
      <c r="G12" s="38"/>
      <c r="H12" s="38"/>
      <c r="I12" s="38"/>
      <c r="J12" s="38"/>
      <c r="K12" s="38"/>
      <c r="L12" s="38"/>
      <c r="M12" s="38"/>
      <c r="N12" s="38"/>
      <c r="O12" s="65"/>
      <c r="P12" s="24"/>
    </row>
    <row r="13" ht="30" customHeight="1" spans="1:16">
      <c r="A13" s="3" t="s">
        <v>36</v>
      </c>
      <c r="B13" s="39"/>
      <c r="D13" s="24"/>
      <c r="E13" s="15" t="s">
        <v>37</v>
      </c>
      <c r="F13" s="16" t="s">
        <v>6</v>
      </c>
      <c r="G13" s="40" t="s">
        <v>7</v>
      </c>
      <c r="H13" s="40" t="s">
        <v>8</v>
      </c>
      <c r="I13" s="40" t="s">
        <v>9</v>
      </c>
      <c r="J13" s="40" t="s">
        <v>10</v>
      </c>
      <c r="K13" s="40" t="s">
        <v>11</v>
      </c>
      <c r="L13" s="40" t="s">
        <v>12</v>
      </c>
      <c r="M13" s="40" t="s">
        <v>13</v>
      </c>
      <c r="N13" s="40" t="s">
        <v>14</v>
      </c>
      <c r="O13" s="66" t="s">
        <v>15</v>
      </c>
      <c r="P13" s="24"/>
    </row>
    <row r="14" ht="14.25" spans="4:16">
      <c r="D14" s="24"/>
      <c r="E14" s="41" t="s">
        <v>18</v>
      </c>
      <c r="F14" s="42">
        <v>8</v>
      </c>
      <c r="G14" s="43"/>
      <c r="H14" s="43"/>
      <c r="I14" s="43"/>
      <c r="J14" s="43"/>
      <c r="K14" s="43"/>
      <c r="L14" s="43"/>
      <c r="M14" s="43"/>
      <c r="N14" s="43"/>
      <c r="O14" s="49"/>
      <c r="P14" s="24"/>
    </row>
    <row r="15" ht="14.25" spans="2:16">
      <c r="B15" s="39"/>
      <c r="D15" s="26"/>
      <c r="E15" s="44" t="s">
        <v>21</v>
      </c>
      <c r="F15" s="45">
        <v>7</v>
      </c>
      <c r="G15" s="46">
        <v>2</v>
      </c>
      <c r="H15" s="46"/>
      <c r="I15" s="46"/>
      <c r="J15" s="46"/>
      <c r="K15" s="46"/>
      <c r="L15" s="46"/>
      <c r="M15" s="46"/>
      <c r="N15" s="46"/>
      <c r="O15" s="67"/>
      <c r="P15" s="24"/>
    </row>
    <row r="16" ht="14.25" spans="2:16">
      <c r="B16" s="39"/>
      <c r="D16" s="24"/>
      <c r="E16" s="41" t="s">
        <v>24</v>
      </c>
      <c r="F16" s="42"/>
      <c r="G16" s="43"/>
      <c r="H16" s="43"/>
      <c r="I16" s="43"/>
      <c r="J16" s="43"/>
      <c r="K16" s="43"/>
      <c r="L16" s="43"/>
      <c r="M16" s="43"/>
      <c r="N16" s="43"/>
      <c r="O16" s="49"/>
      <c r="P16" s="24"/>
    </row>
    <row r="17" ht="14.25" spans="4:16">
      <c r="D17" s="24"/>
      <c r="E17" s="44" t="s">
        <v>25</v>
      </c>
      <c r="F17" s="45"/>
      <c r="G17" s="46"/>
      <c r="H17" s="46"/>
      <c r="I17" s="46"/>
      <c r="J17" s="46"/>
      <c r="K17" s="46"/>
      <c r="L17" s="46"/>
      <c r="M17" s="46"/>
      <c r="N17" s="46"/>
      <c r="O17" s="67"/>
      <c r="P17" s="24"/>
    </row>
    <row r="18" ht="14.25" spans="4:16">
      <c r="D18" s="24"/>
      <c r="E18" s="41" t="s">
        <v>26</v>
      </c>
      <c r="F18" s="42"/>
      <c r="G18" s="43"/>
      <c r="H18" s="43"/>
      <c r="I18" s="43"/>
      <c r="J18" s="43"/>
      <c r="K18" s="43"/>
      <c r="L18" s="43"/>
      <c r="M18" s="43"/>
      <c r="N18" s="43"/>
      <c r="O18" s="49"/>
      <c r="P18" s="24"/>
    </row>
    <row r="19" ht="14.25" spans="4:16">
      <c r="D19" s="24"/>
      <c r="E19" s="44" t="s">
        <v>27</v>
      </c>
      <c r="F19" s="45"/>
      <c r="G19" s="46"/>
      <c r="H19" s="46"/>
      <c r="I19" s="46"/>
      <c r="J19" s="46"/>
      <c r="K19" s="46"/>
      <c r="L19" s="46"/>
      <c r="M19" s="46"/>
      <c r="N19" s="46"/>
      <c r="O19" s="67"/>
      <c r="P19" s="24"/>
    </row>
    <row r="20" ht="14.25" spans="4:16">
      <c r="D20" s="24"/>
      <c r="E20" s="47" t="s">
        <v>30</v>
      </c>
      <c r="F20" s="48"/>
      <c r="G20" s="49"/>
      <c r="H20" s="49"/>
      <c r="I20" s="49"/>
      <c r="J20" s="49"/>
      <c r="K20" s="49"/>
      <c r="L20" s="49"/>
      <c r="M20" s="49"/>
      <c r="N20" s="49"/>
      <c r="O20" s="49"/>
      <c r="P20" s="24"/>
    </row>
    <row r="21" ht="15" spans="4:16">
      <c r="D21" s="34"/>
      <c r="E21" s="29" t="s">
        <v>33</v>
      </c>
      <c r="F21" s="50">
        <f t="shared" ref="F21:O21" si="1">SUM(F14:F20)</f>
        <v>15</v>
      </c>
      <c r="G21" s="51">
        <f t="shared" si="1"/>
        <v>2</v>
      </c>
      <c r="H21" s="51">
        <f t="shared" si="1"/>
        <v>0</v>
      </c>
      <c r="I21" s="51">
        <f t="shared" si="1"/>
        <v>0</v>
      </c>
      <c r="J21" s="51">
        <f t="shared" si="1"/>
        <v>0</v>
      </c>
      <c r="K21" s="51">
        <f t="shared" si="1"/>
        <v>0</v>
      </c>
      <c r="L21" s="51">
        <f t="shared" si="1"/>
        <v>0</v>
      </c>
      <c r="M21" s="51">
        <f t="shared" si="1"/>
        <v>0</v>
      </c>
      <c r="N21" s="51">
        <f t="shared" si="1"/>
        <v>0</v>
      </c>
      <c r="O21" s="68">
        <f t="shared" si="1"/>
        <v>0</v>
      </c>
      <c r="P21" s="24"/>
    </row>
    <row r="22" ht="23.1" customHeight="1" spans="1:16">
      <c r="A22" s="3" t="s">
        <v>38</v>
      </c>
      <c r="D22" s="34"/>
      <c r="E22" s="52" t="str">
        <f ca="1">TEXT(DATEVALUE(February[[#Headers],[February]]&amp;"  "&amp;YEAR(TODAY())),"mmm.")&amp;" total: Regular hours"</f>
        <v>Feb. total: Regular hours</v>
      </c>
      <c r="F22" s="53">
        <f>SUM(February[Week 1],February[Week 2],February[Week 3],February[Week 4],February[Week 5])</f>
        <v>15</v>
      </c>
      <c r="G22" s="54" t="str">
        <f ca="1">TEXT(DATEVALUE(February[[#Headers],[February]]&amp;" "&amp;YEAR(TODAY())),"mmm.")&amp;" total: Overtime"</f>
        <v>Feb. total: Overtime</v>
      </c>
      <c r="H22" s="54"/>
      <c r="I22" s="69">
        <f>SUM(February[Overtime],February[Overtime  ],February[Overtime   ],February[Overtime    ],February[Overtime     ])</f>
        <v>2</v>
      </c>
      <c r="J22" s="70"/>
      <c r="K22" s="70"/>
      <c r="L22" s="70"/>
      <c r="M22" s="70"/>
      <c r="N22" s="70"/>
      <c r="O22" s="71"/>
      <c r="P22" s="24"/>
    </row>
    <row r="23" s="1" customFormat="1" spans="1:16">
      <c r="A23" s="3"/>
      <c r="B23" s="4"/>
      <c r="C23" s="4"/>
      <c r="D23" s="24"/>
      <c r="E23" s="24"/>
      <c r="F23" s="24"/>
      <c r="G23" s="38"/>
      <c r="H23" s="38"/>
      <c r="I23" s="38"/>
      <c r="J23" s="38"/>
      <c r="K23" s="38"/>
      <c r="L23" s="38"/>
      <c r="M23" s="38"/>
      <c r="N23" s="38"/>
      <c r="O23" s="65"/>
      <c r="P23" s="24"/>
    </row>
    <row r="24" ht="30" customHeight="1" spans="1:16">
      <c r="A24" s="3" t="s">
        <v>39</v>
      </c>
      <c r="D24" s="24"/>
      <c r="E24" s="55" t="s">
        <v>40</v>
      </c>
      <c r="F24" s="16" t="s">
        <v>6</v>
      </c>
      <c r="G24" s="40" t="s">
        <v>7</v>
      </c>
      <c r="H24" s="40" t="s">
        <v>8</v>
      </c>
      <c r="I24" s="40" t="s">
        <v>9</v>
      </c>
      <c r="J24" s="40" t="s">
        <v>10</v>
      </c>
      <c r="K24" s="40" t="s">
        <v>41</v>
      </c>
      <c r="L24" s="40" t="s">
        <v>12</v>
      </c>
      <c r="M24" s="40" t="s">
        <v>13</v>
      </c>
      <c r="N24" s="40" t="s">
        <v>14</v>
      </c>
      <c r="O24" s="66" t="s">
        <v>15</v>
      </c>
      <c r="P24" s="24"/>
    </row>
    <row r="25" ht="14.25" spans="4:16">
      <c r="D25" s="24"/>
      <c r="E25" s="41" t="s">
        <v>18</v>
      </c>
      <c r="F25" s="42"/>
      <c r="G25" s="43"/>
      <c r="H25" s="43"/>
      <c r="I25" s="43"/>
      <c r="J25" s="43"/>
      <c r="K25" s="43"/>
      <c r="L25" s="43"/>
      <c r="M25" s="43"/>
      <c r="N25" s="43"/>
      <c r="O25" s="49"/>
      <c r="P25" s="24"/>
    </row>
    <row r="26" ht="14.25" spans="4:16">
      <c r="D26" s="24"/>
      <c r="E26" s="44" t="s">
        <v>21</v>
      </c>
      <c r="F26" s="45"/>
      <c r="G26" s="46"/>
      <c r="H26" s="46"/>
      <c r="I26" s="46"/>
      <c r="J26" s="46"/>
      <c r="K26" s="46"/>
      <c r="L26" s="46"/>
      <c r="M26" s="46"/>
      <c r="N26" s="46"/>
      <c r="O26" s="67"/>
      <c r="P26" s="24"/>
    </row>
    <row r="27" ht="14.25" spans="4:16">
      <c r="D27" s="24"/>
      <c r="E27" s="41" t="s">
        <v>24</v>
      </c>
      <c r="F27" s="42"/>
      <c r="G27" s="43"/>
      <c r="H27" s="43"/>
      <c r="I27" s="43"/>
      <c r="J27" s="43"/>
      <c r="K27" s="43"/>
      <c r="L27" s="43"/>
      <c r="M27" s="43"/>
      <c r="N27" s="43"/>
      <c r="O27" s="49"/>
      <c r="P27" s="24"/>
    </row>
    <row r="28" ht="14.25" spans="4:16">
      <c r="D28" s="24"/>
      <c r="E28" s="44" t="s">
        <v>25</v>
      </c>
      <c r="F28" s="45"/>
      <c r="G28" s="46"/>
      <c r="H28" s="46"/>
      <c r="I28" s="46"/>
      <c r="J28" s="46"/>
      <c r="K28" s="46"/>
      <c r="L28" s="46"/>
      <c r="M28" s="46"/>
      <c r="N28" s="46"/>
      <c r="O28" s="67"/>
      <c r="P28" s="24"/>
    </row>
    <row r="29" ht="14.25" spans="4:16">
      <c r="D29" s="24"/>
      <c r="E29" s="41" t="s">
        <v>26</v>
      </c>
      <c r="F29" s="42"/>
      <c r="G29" s="43"/>
      <c r="H29" s="43"/>
      <c r="I29" s="43"/>
      <c r="J29" s="43"/>
      <c r="K29" s="43"/>
      <c r="L29" s="43"/>
      <c r="M29" s="43"/>
      <c r="N29" s="43"/>
      <c r="O29" s="49"/>
      <c r="P29" s="24"/>
    </row>
    <row r="30" ht="14.25" spans="4:16">
      <c r="D30" s="24"/>
      <c r="E30" s="44" t="s">
        <v>27</v>
      </c>
      <c r="F30" s="45"/>
      <c r="G30" s="46"/>
      <c r="H30" s="46"/>
      <c r="I30" s="46"/>
      <c r="J30" s="46"/>
      <c r="K30" s="46"/>
      <c r="L30" s="46"/>
      <c r="M30" s="46"/>
      <c r="N30" s="46"/>
      <c r="O30" s="67"/>
      <c r="P30" s="24"/>
    </row>
    <row r="31" ht="14.25" spans="4:16">
      <c r="D31" s="24"/>
      <c r="E31" s="47" t="s">
        <v>30</v>
      </c>
      <c r="F31" s="48"/>
      <c r="G31" s="49"/>
      <c r="H31" s="49"/>
      <c r="I31" s="49"/>
      <c r="J31" s="49"/>
      <c r="K31" s="49"/>
      <c r="L31" s="49"/>
      <c r="M31" s="49"/>
      <c r="N31" s="49"/>
      <c r="O31" s="49"/>
      <c r="P31" s="24"/>
    </row>
    <row r="32" ht="15" spans="4:16">
      <c r="D32" s="24"/>
      <c r="E32" s="29" t="s">
        <v>33</v>
      </c>
      <c r="F32" s="50">
        <f t="shared" ref="F32:O32" si="2">SUM(F25:F31)</f>
        <v>0</v>
      </c>
      <c r="G32" s="51">
        <f t="shared" si="2"/>
        <v>0</v>
      </c>
      <c r="H32" s="51">
        <f t="shared" si="2"/>
        <v>0</v>
      </c>
      <c r="I32" s="51">
        <f t="shared" si="2"/>
        <v>0</v>
      </c>
      <c r="J32" s="51">
        <f t="shared" si="2"/>
        <v>0</v>
      </c>
      <c r="K32" s="51">
        <f t="shared" si="2"/>
        <v>0</v>
      </c>
      <c r="L32" s="51">
        <f t="shared" si="2"/>
        <v>0</v>
      </c>
      <c r="M32" s="51">
        <f t="shared" si="2"/>
        <v>0</v>
      </c>
      <c r="N32" s="51">
        <f t="shared" si="2"/>
        <v>0</v>
      </c>
      <c r="O32" s="68">
        <f t="shared" si="2"/>
        <v>0</v>
      </c>
      <c r="P32" s="24"/>
    </row>
    <row r="33" ht="23.1" customHeight="1" spans="1:16">
      <c r="A33" s="3" t="s">
        <v>42</v>
      </c>
      <c r="D33" s="34"/>
      <c r="E33" s="56" t="str">
        <f ca="1">TEXT(DATEVALUE(March[[#Headers],[March]]&amp;" "&amp;YEAR(TODAY())),"mmm.")&amp;" total: Regular hours"</f>
        <v>Mar. total: Regular hours</v>
      </c>
      <c r="F33" s="57">
        <f>SUM(March[Week 1],March[Week 2],March[Week 3],March[Week 4],March[Week 5])</f>
        <v>0</v>
      </c>
      <c r="G33" s="54" t="str">
        <f ca="1">TEXT(DATEVALUE(March[[#Headers],[March]]&amp;" "&amp;YEAR(TODAY())),"mmm.")&amp;" total: Overtime"</f>
        <v>Mar. total: Overtime</v>
      </c>
      <c r="H33" s="54"/>
      <c r="I33" s="72">
        <f>SUM(March[Overtime],March[Overtime  ],March[Overtime  2],March[Overtime    ],March[Overtime     ])</f>
        <v>0</v>
      </c>
      <c r="J33" s="70"/>
      <c r="K33" s="70"/>
      <c r="L33" s="70"/>
      <c r="M33" s="70"/>
      <c r="N33" s="70"/>
      <c r="O33" s="71"/>
      <c r="P33" s="24"/>
    </row>
    <row r="34" ht="42" customHeight="1" spans="1:16">
      <c r="A34" s="3" t="s">
        <v>43</v>
      </c>
      <c r="D34" s="34"/>
      <c r="E34" s="58" t="s">
        <v>44</v>
      </c>
      <c r="F34" s="58"/>
      <c r="G34" s="58"/>
      <c r="H34" s="58"/>
      <c r="I34" s="58"/>
      <c r="J34" s="58"/>
      <c r="K34" s="58"/>
      <c r="L34" s="58"/>
      <c r="M34" s="58"/>
      <c r="N34" s="58"/>
      <c r="O34" s="58"/>
      <c r="P34" s="24"/>
    </row>
    <row r="35" ht="30" customHeight="1" spans="1:16">
      <c r="A35" s="3" t="s">
        <v>45</v>
      </c>
      <c r="D35" s="24"/>
      <c r="E35" s="55" t="s">
        <v>46</v>
      </c>
      <c r="F35" s="16" t="s">
        <v>6</v>
      </c>
      <c r="G35" s="40" t="s">
        <v>7</v>
      </c>
      <c r="H35" s="40" t="s">
        <v>8</v>
      </c>
      <c r="I35" s="40" t="s">
        <v>9</v>
      </c>
      <c r="J35" s="40" t="s">
        <v>10</v>
      </c>
      <c r="K35" s="40" t="s">
        <v>11</v>
      </c>
      <c r="L35" s="40" t="s">
        <v>12</v>
      </c>
      <c r="M35" s="40" t="s">
        <v>13</v>
      </c>
      <c r="N35" s="40" t="s">
        <v>14</v>
      </c>
      <c r="O35" s="66" t="s">
        <v>15</v>
      </c>
      <c r="P35" s="24"/>
    </row>
    <row r="36" ht="14.25" spans="4:16">
      <c r="D36" s="24"/>
      <c r="E36" s="41" t="s">
        <v>18</v>
      </c>
      <c r="F36" s="42"/>
      <c r="G36" s="43"/>
      <c r="H36" s="43"/>
      <c r="I36" s="43"/>
      <c r="J36" s="43"/>
      <c r="K36" s="43"/>
      <c r="L36" s="43"/>
      <c r="M36" s="43"/>
      <c r="N36" s="43"/>
      <c r="O36" s="49"/>
      <c r="P36" s="24"/>
    </row>
    <row r="37" ht="14.25" spans="4:16">
      <c r="D37" s="24"/>
      <c r="E37" s="44" t="s">
        <v>21</v>
      </c>
      <c r="F37" s="45"/>
      <c r="G37" s="46"/>
      <c r="H37" s="46"/>
      <c r="I37" s="46"/>
      <c r="J37" s="46"/>
      <c r="K37" s="46"/>
      <c r="L37" s="46"/>
      <c r="M37" s="46"/>
      <c r="N37" s="46"/>
      <c r="O37" s="67"/>
      <c r="P37" s="24"/>
    </row>
    <row r="38" ht="14.25" spans="4:16">
      <c r="D38" s="24"/>
      <c r="E38" s="41" t="s">
        <v>24</v>
      </c>
      <c r="F38" s="42"/>
      <c r="G38" s="43"/>
      <c r="H38" s="43"/>
      <c r="I38" s="43"/>
      <c r="J38" s="43"/>
      <c r="K38" s="43"/>
      <c r="L38" s="43"/>
      <c r="M38" s="43"/>
      <c r="N38" s="43"/>
      <c r="O38" s="49"/>
      <c r="P38" s="24"/>
    </row>
    <row r="39" ht="14.25" spans="4:16">
      <c r="D39" s="24"/>
      <c r="E39" s="44" t="s">
        <v>25</v>
      </c>
      <c r="F39" s="45"/>
      <c r="G39" s="46"/>
      <c r="H39" s="46"/>
      <c r="I39" s="46"/>
      <c r="J39" s="46"/>
      <c r="K39" s="46"/>
      <c r="L39" s="46"/>
      <c r="M39" s="46"/>
      <c r="N39" s="46"/>
      <c r="O39" s="67"/>
      <c r="P39" s="24"/>
    </row>
    <row r="40" ht="14.25" spans="4:16">
      <c r="D40" s="24"/>
      <c r="E40" s="41" t="s">
        <v>26</v>
      </c>
      <c r="F40" s="42"/>
      <c r="G40" s="43"/>
      <c r="H40" s="43"/>
      <c r="I40" s="43"/>
      <c r="J40" s="43"/>
      <c r="K40" s="43"/>
      <c r="L40" s="43"/>
      <c r="M40" s="43"/>
      <c r="N40" s="43"/>
      <c r="O40" s="49"/>
      <c r="P40" s="24"/>
    </row>
    <row r="41" ht="14.25" spans="4:16">
      <c r="D41" s="24"/>
      <c r="E41" s="44" t="s">
        <v>27</v>
      </c>
      <c r="F41" s="45"/>
      <c r="G41" s="46"/>
      <c r="H41" s="46"/>
      <c r="I41" s="46"/>
      <c r="J41" s="46"/>
      <c r="K41" s="46"/>
      <c r="L41" s="46"/>
      <c r="M41" s="46"/>
      <c r="N41" s="46"/>
      <c r="O41" s="67"/>
      <c r="P41" s="24"/>
    </row>
    <row r="42" ht="14.25" spans="4:16">
      <c r="D42" s="24"/>
      <c r="E42" s="47" t="s">
        <v>30</v>
      </c>
      <c r="F42" s="48"/>
      <c r="G42" s="49"/>
      <c r="H42" s="49"/>
      <c r="I42" s="49"/>
      <c r="J42" s="49"/>
      <c r="K42" s="49"/>
      <c r="L42" s="49"/>
      <c r="M42" s="49"/>
      <c r="N42" s="49"/>
      <c r="O42" s="49"/>
      <c r="P42" s="24"/>
    </row>
    <row r="43" ht="15" customHeight="1" spans="4:16">
      <c r="D43" s="34"/>
      <c r="E43" s="29" t="s">
        <v>33</v>
      </c>
      <c r="F43" s="50">
        <f t="shared" ref="F43:O43" si="3">SUM(F36:F42)</f>
        <v>0</v>
      </c>
      <c r="G43" s="51">
        <f t="shared" si="3"/>
        <v>0</v>
      </c>
      <c r="H43" s="51">
        <f t="shared" si="3"/>
        <v>0</v>
      </c>
      <c r="I43" s="51">
        <f t="shared" si="3"/>
        <v>0</v>
      </c>
      <c r="J43" s="51">
        <f t="shared" si="3"/>
        <v>0</v>
      </c>
      <c r="K43" s="51">
        <f t="shared" si="3"/>
        <v>0</v>
      </c>
      <c r="L43" s="51">
        <f t="shared" si="3"/>
        <v>0</v>
      </c>
      <c r="M43" s="51">
        <f t="shared" si="3"/>
        <v>0</v>
      </c>
      <c r="N43" s="51">
        <f t="shared" si="3"/>
        <v>0</v>
      </c>
      <c r="O43" s="68">
        <f t="shared" si="3"/>
        <v>0</v>
      </c>
      <c r="P43" s="24"/>
    </row>
    <row r="44" ht="21.95" customHeight="1" spans="1:16">
      <c r="A44" s="3" t="s">
        <v>47</v>
      </c>
      <c r="D44" s="34"/>
      <c r="E44" s="59" t="e">
        <f ca="1">TEXT(DATEVALUE(April[[#Headers],[April]]&amp;" "&amp;YEAR(TODAY())),"mmm.")&amp;" total: Regular hours"</f>
        <v>#VALUE!</v>
      </c>
      <c r="F44" s="57">
        <f>SUM(April[Week 1],April[Week 2],April[Week 3],April[Week 4],April[Week 5])</f>
        <v>0</v>
      </c>
      <c r="G44" s="54" t="e">
        <f ca="1">TEXT(DATEVALUE(April[[#Headers],[April]]&amp;" "&amp;YEAR(TODAY())),"mmm.")&amp;" total: Overtime"</f>
        <v>#VALUE!</v>
      </c>
      <c r="H44" s="54"/>
      <c r="I44" s="72">
        <f>SUM(April[Overtime],April[Overtime  ],April[Overtime   ],April[Overtime    ],April[Overtime     ])</f>
        <v>0</v>
      </c>
      <c r="J44" s="70"/>
      <c r="K44" s="70"/>
      <c r="L44" s="70"/>
      <c r="M44" s="70"/>
      <c r="N44" s="70"/>
      <c r="O44" s="71"/>
      <c r="P44" s="24"/>
    </row>
    <row r="45" spans="4:16">
      <c r="D45" s="24"/>
      <c r="E45" s="24"/>
      <c r="F45" s="24"/>
      <c r="G45" s="38"/>
      <c r="H45" s="38"/>
      <c r="I45" s="38"/>
      <c r="J45" s="38"/>
      <c r="K45" s="38"/>
      <c r="L45" s="38"/>
      <c r="M45" s="38"/>
      <c r="N45" s="38"/>
      <c r="O45" s="38"/>
      <c r="P45" s="24"/>
    </row>
    <row r="46" ht="30" customHeight="1" spans="1:16">
      <c r="A46" s="3" t="s">
        <v>48</v>
      </c>
      <c r="D46" s="24"/>
      <c r="E46" s="55" t="s">
        <v>49</v>
      </c>
      <c r="F46" s="16" t="s">
        <v>6</v>
      </c>
      <c r="G46" s="40" t="s">
        <v>7</v>
      </c>
      <c r="H46" s="40" t="s">
        <v>8</v>
      </c>
      <c r="I46" s="40" t="s">
        <v>9</v>
      </c>
      <c r="J46" s="40" t="s">
        <v>10</v>
      </c>
      <c r="K46" s="40" t="s">
        <v>11</v>
      </c>
      <c r="L46" s="40" t="s">
        <v>12</v>
      </c>
      <c r="M46" s="40" t="s">
        <v>13</v>
      </c>
      <c r="N46" s="40" t="s">
        <v>14</v>
      </c>
      <c r="O46" s="66" t="s">
        <v>15</v>
      </c>
      <c r="P46" s="24"/>
    </row>
    <row r="47" ht="14.25" spans="4:16">
      <c r="D47" s="24"/>
      <c r="E47" s="41" t="s">
        <v>18</v>
      </c>
      <c r="F47" s="42"/>
      <c r="G47" s="43"/>
      <c r="H47" s="43"/>
      <c r="I47" s="43"/>
      <c r="J47" s="43"/>
      <c r="K47" s="43"/>
      <c r="L47" s="43"/>
      <c r="M47" s="43"/>
      <c r="N47" s="43"/>
      <c r="O47" s="49"/>
      <c r="P47" s="24"/>
    </row>
    <row r="48" ht="14.25" spans="4:16">
      <c r="D48" s="24"/>
      <c r="E48" s="44" t="s">
        <v>21</v>
      </c>
      <c r="F48" s="45"/>
      <c r="G48" s="46"/>
      <c r="H48" s="46"/>
      <c r="I48" s="46"/>
      <c r="J48" s="46"/>
      <c r="K48" s="46"/>
      <c r="L48" s="46"/>
      <c r="M48" s="46"/>
      <c r="N48" s="46"/>
      <c r="O48" s="67"/>
      <c r="P48" s="24"/>
    </row>
    <row r="49" ht="14.25" spans="4:16">
      <c r="D49" s="24"/>
      <c r="E49" s="41" t="s">
        <v>24</v>
      </c>
      <c r="F49" s="42"/>
      <c r="G49" s="43"/>
      <c r="H49" s="43"/>
      <c r="I49" s="43"/>
      <c r="J49" s="43"/>
      <c r="K49" s="43"/>
      <c r="L49" s="43"/>
      <c r="M49" s="43"/>
      <c r="N49" s="43"/>
      <c r="O49" s="49"/>
      <c r="P49" s="24"/>
    </row>
    <row r="50" ht="14.25" spans="4:16">
      <c r="D50" s="24"/>
      <c r="E50" s="44" t="s">
        <v>25</v>
      </c>
      <c r="F50" s="45"/>
      <c r="G50" s="46"/>
      <c r="H50" s="46"/>
      <c r="I50" s="46"/>
      <c r="J50" s="46"/>
      <c r="K50" s="46"/>
      <c r="L50" s="46"/>
      <c r="M50" s="46"/>
      <c r="N50" s="46"/>
      <c r="O50" s="67"/>
      <c r="P50" s="24"/>
    </row>
    <row r="51" ht="14.25" spans="4:16">
      <c r="D51" s="24"/>
      <c r="E51" s="41" t="s">
        <v>26</v>
      </c>
      <c r="F51" s="42"/>
      <c r="G51" s="43"/>
      <c r="H51" s="43"/>
      <c r="I51" s="43"/>
      <c r="J51" s="43"/>
      <c r="K51" s="43"/>
      <c r="L51" s="43"/>
      <c r="M51" s="43"/>
      <c r="N51" s="43"/>
      <c r="O51" s="49"/>
      <c r="P51" s="24"/>
    </row>
    <row r="52" ht="14.25" spans="4:16">
      <c r="D52" s="24"/>
      <c r="E52" s="44" t="s">
        <v>27</v>
      </c>
      <c r="F52" s="45"/>
      <c r="G52" s="46"/>
      <c r="H52" s="46"/>
      <c r="I52" s="46"/>
      <c r="J52" s="46"/>
      <c r="K52" s="46"/>
      <c r="L52" s="46"/>
      <c r="M52" s="46"/>
      <c r="N52" s="46"/>
      <c r="O52" s="67"/>
      <c r="P52" s="24"/>
    </row>
    <row r="53" ht="15" customHeight="1" spans="4:16">
      <c r="D53" s="24"/>
      <c r="E53" s="47" t="s">
        <v>30</v>
      </c>
      <c r="F53" s="48"/>
      <c r="G53" s="49"/>
      <c r="H53" s="49"/>
      <c r="I53" s="49"/>
      <c r="J53" s="49"/>
      <c r="K53" s="49"/>
      <c r="L53" s="49"/>
      <c r="M53" s="49"/>
      <c r="N53" s="49"/>
      <c r="O53" s="49"/>
      <c r="P53" s="24"/>
    </row>
    <row r="54" ht="15" spans="4:16">
      <c r="D54" s="34"/>
      <c r="E54" s="29" t="s">
        <v>33</v>
      </c>
      <c r="F54" s="50">
        <f t="shared" ref="F54:O54" si="4">SUM(F47:F53)</f>
        <v>0</v>
      </c>
      <c r="G54" s="51">
        <f t="shared" si="4"/>
        <v>0</v>
      </c>
      <c r="H54" s="51">
        <f t="shared" si="4"/>
        <v>0</v>
      </c>
      <c r="I54" s="51">
        <f t="shared" si="4"/>
        <v>0</v>
      </c>
      <c r="J54" s="51">
        <f t="shared" si="4"/>
        <v>0</v>
      </c>
      <c r="K54" s="51">
        <f t="shared" si="4"/>
        <v>0</v>
      </c>
      <c r="L54" s="51">
        <f t="shared" si="4"/>
        <v>0</v>
      </c>
      <c r="M54" s="51">
        <f t="shared" si="4"/>
        <v>0</v>
      </c>
      <c r="N54" s="51">
        <f t="shared" si="4"/>
        <v>0</v>
      </c>
      <c r="O54" s="68">
        <f t="shared" si="4"/>
        <v>0</v>
      </c>
      <c r="P54" s="24"/>
    </row>
    <row r="55" ht="21.95" customHeight="1" spans="1:16">
      <c r="A55" s="3" t="s">
        <v>50</v>
      </c>
      <c r="D55" s="34"/>
      <c r="E55" s="59" t="str">
        <f ca="1">TEXT(DATEVALUE(May[[#Headers],[May]]&amp;" "&amp;YEAR(TODAY())),"mmm.")&amp;" total: Regular hours"</f>
        <v>May. total: Regular hours</v>
      </c>
      <c r="F55" s="57">
        <f>SUM(May[Week 1],May[Week 2],May[Week 3],May[Week 4],May[Week 5])</f>
        <v>0</v>
      </c>
      <c r="G55" s="54" t="str">
        <f ca="1">TEXT(DATEVALUE(May[[#Headers],[May]]&amp;" "&amp;YEAR(TODAY())),"mmm.")&amp;" total: Overtime"</f>
        <v>May. total: Overtime</v>
      </c>
      <c r="H55" s="54"/>
      <c r="I55" s="72">
        <f>SUM(May[Overtime],May[Overtime  ],May[Overtime   ],May[Overtime    ],May[Overtime     ])</f>
        <v>0</v>
      </c>
      <c r="J55" s="70"/>
      <c r="K55" s="70"/>
      <c r="L55" s="70"/>
      <c r="M55" s="70"/>
      <c r="N55" s="70"/>
      <c r="O55" s="71"/>
      <c r="P55" s="24"/>
    </row>
    <row r="56" spans="4:16">
      <c r="D56" s="24"/>
      <c r="E56" s="24"/>
      <c r="F56" s="24"/>
      <c r="G56" s="38"/>
      <c r="H56" s="38"/>
      <c r="I56" s="38"/>
      <c r="J56" s="38"/>
      <c r="K56" s="38"/>
      <c r="L56" s="38"/>
      <c r="M56" s="38"/>
      <c r="N56" s="38"/>
      <c r="O56" s="38"/>
      <c r="P56" s="24"/>
    </row>
    <row r="57" ht="30" customHeight="1" spans="1:16">
      <c r="A57" s="3" t="s">
        <v>51</v>
      </c>
      <c r="D57" s="24"/>
      <c r="E57" s="55" t="s">
        <v>52</v>
      </c>
      <c r="F57" s="16" t="s">
        <v>6</v>
      </c>
      <c r="G57" s="40" t="s">
        <v>7</v>
      </c>
      <c r="H57" s="40" t="s">
        <v>8</v>
      </c>
      <c r="I57" s="40" t="s">
        <v>9</v>
      </c>
      <c r="J57" s="40" t="s">
        <v>10</v>
      </c>
      <c r="K57" s="40" t="s">
        <v>11</v>
      </c>
      <c r="L57" s="40" t="s">
        <v>12</v>
      </c>
      <c r="M57" s="40" t="s">
        <v>13</v>
      </c>
      <c r="N57" s="40" t="s">
        <v>14</v>
      </c>
      <c r="O57" s="66" t="s">
        <v>15</v>
      </c>
      <c r="P57" s="24"/>
    </row>
    <row r="58" ht="14.25" spans="4:16">
      <c r="D58" s="24"/>
      <c r="E58" s="41" t="s">
        <v>18</v>
      </c>
      <c r="F58" s="42"/>
      <c r="G58" s="43"/>
      <c r="H58" s="43"/>
      <c r="I58" s="43"/>
      <c r="J58" s="43"/>
      <c r="K58" s="43"/>
      <c r="L58" s="43"/>
      <c r="M58" s="43"/>
      <c r="N58" s="43"/>
      <c r="O58" s="49"/>
      <c r="P58" s="24"/>
    </row>
    <row r="59" ht="14.25" spans="4:16">
      <c r="D59" s="24"/>
      <c r="E59" s="44" t="s">
        <v>21</v>
      </c>
      <c r="F59" s="45"/>
      <c r="G59" s="46"/>
      <c r="H59" s="46"/>
      <c r="I59" s="46"/>
      <c r="J59" s="46"/>
      <c r="K59" s="46"/>
      <c r="L59" s="46"/>
      <c r="M59" s="46"/>
      <c r="N59" s="46"/>
      <c r="O59" s="67"/>
      <c r="P59" s="24"/>
    </row>
    <row r="60" ht="14.25" spans="4:16">
      <c r="D60" s="24"/>
      <c r="E60" s="41" t="s">
        <v>24</v>
      </c>
      <c r="F60" s="42"/>
      <c r="G60" s="43"/>
      <c r="H60" s="43"/>
      <c r="I60" s="43"/>
      <c r="J60" s="43"/>
      <c r="K60" s="43"/>
      <c r="L60" s="43"/>
      <c r="M60" s="43"/>
      <c r="N60" s="43"/>
      <c r="O60" s="49"/>
      <c r="P60" s="24"/>
    </row>
    <row r="61" ht="14.25" spans="4:16">
      <c r="D61" s="24"/>
      <c r="E61" s="44" t="s">
        <v>25</v>
      </c>
      <c r="F61" s="45"/>
      <c r="G61" s="46"/>
      <c r="H61" s="46"/>
      <c r="I61" s="46"/>
      <c r="J61" s="46"/>
      <c r="K61" s="46"/>
      <c r="L61" s="46"/>
      <c r="M61" s="46"/>
      <c r="N61" s="46"/>
      <c r="O61" s="67"/>
      <c r="P61" s="24"/>
    </row>
    <row r="62" ht="14.25" spans="4:16">
      <c r="D62" s="24"/>
      <c r="E62" s="41" t="s">
        <v>26</v>
      </c>
      <c r="F62" s="42"/>
      <c r="G62" s="43"/>
      <c r="H62" s="43"/>
      <c r="I62" s="43"/>
      <c r="J62" s="43"/>
      <c r="K62" s="43"/>
      <c r="L62" s="43"/>
      <c r="M62" s="43"/>
      <c r="N62" s="43"/>
      <c r="O62" s="49"/>
      <c r="P62" s="24"/>
    </row>
    <row r="63" ht="15" customHeight="1" spans="4:16">
      <c r="D63" s="24"/>
      <c r="E63" s="44" t="s">
        <v>27</v>
      </c>
      <c r="F63" s="45"/>
      <c r="G63" s="46"/>
      <c r="H63" s="46"/>
      <c r="I63" s="46"/>
      <c r="J63" s="46"/>
      <c r="K63" s="46"/>
      <c r="L63" s="46"/>
      <c r="M63" s="46"/>
      <c r="N63" s="46"/>
      <c r="O63" s="67"/>
      <c r="P63" s="24"/>
    </row>
    <row r="64" ht="15" customHeight="1" spans="4:16">
      <c r="D64" s="24"/>
      <c r="E64" s="47" t="s">
        <v>30</v>
      </c>
      <c r="F64" s="48"/>
      <c r="G64" s="49"/>
      <c r="H64" s="49"/>
      <c r="I64" s="49"/>
      <c r="J64" s="49"/>
      <c r="K64" s="49"/>
      <c r="L64" s="49"/>
      <c r="M64" s="49"/>
      <c r="N64" s="49"/>
      <c r="O64" s="49"/>
      <c r="P64" s="24"/>
    </row>
    <row r="65" ht="15" customHeight="1" spans="4:16">
      <c r="D65" s="34"/>
      <c r="E65" s="29" t="s">
        <v>33</v>
      </c>
      <c r="F65" s="50">
        <f t="shared" ref="F65:O65" si="5">SUM(F58:F64)</f>
        <v>0</v>
      </c>
      <c r="G65" s="51">
        <f t="shared" si="5"/>
        <v>0</v>
      </c>
      <c r="H65" s="51">
        <f t="shared" si="5"/>
        <v>0</v>
      </c>
      <c r="I65" s="51">
        <f t="shared" si="5"/>
        <v>0</v>
      </c>
      <c r="J65" s="51">
        <f t="shared" si="5"/>
        <v>0</v>
      </c>
      <c r="K65" s="51">
        <f t="shared" si="5"/>
        <v>0</v>
      </c>
      <c r="L65" s="51">
        <f t="shared" si="5"/>
        <v>0</v>
      </c>
      <c r="M65" s="51">
        <f t="shared" si="5"/>
        <v>0</v>
      </c>
      <c r="N65" s="51">
        <f t="shared" si="5"/>
        <v>0</v>
      </c>
      <c r="O65" s="68">
        <f t="shared" si="5"/>
        <v>0</v>
      </c>
      <c r="P65" s="24"/>
    </row>
    <row r="66" ht="21.95" customHeight="1" spans="1:16">
      <c r="A66" s="3" t="s">
        <v>53</v>
      </c>
      <c r="D66" s="34"/>
      <c r="E66" s="59" t="str">
        <f ca="1">TEXT(DATEVALUE(June[[#Headers],[June]]&amp;" "&amp;YEAR(TODAY())),"mmm.")&amp;" total: Regular hours"</f>
        <v>Jun. total: Regular hours</v>
      </c>
      <c r="F66" s="57">
        <f>SUM(June[Week 1],June[Week 2],June[Week 3],June[Week 4],June[Week 5])</f>
        <v>0</v>
      </c>
      <c r="G66" s="54" t="str">
        <f ca="1">TEXT(DATEVALUE(June[[#Headers],[June]]&amp;" "&amp;YEAR(TODAY())),"mmm.")&amp;" total: Overtime"</f>
        <v>Jun. total: Overtime</v>
      </c>
      <c r="H66" s="54"/>
      <c r="I66" s="72">
        <f>SUM(June[Overtime],June[Overtime  ],June[Overtime   ],June[Overtime    ],June[Overtime     ])</f>
        <v>0</v>
      </c>
      <c r="J66" s="70"/>
      <c r="K66" s="70"/>
      <c r="L66" s="70"/>
      <c r="M66" s="70"/>
      <c r="N66" s="70"/>
      <c r="O66" s="71"/>
      <c r="P66" s="24"/>
    </row>
    <row r="67" ht="42" customHeight="1" spans="1:16">
      <c r="A67" s="3" t="s">
        <v>54</v>
      </c>
      <c r="D67" s="34"/>
      <c r="E67" s="73" t="s">
        <v>55</v>
      </c>
      <c r="F67" s="73"/>
      <c r="G67" s="73"/>
      <c r="H67" s="73"/>
      <c r="I67" s="73"/>
      <c r="J67" s="73"/>
      <c r="K67" s="73"/>
      <c r="L67" s="73"/>
      <c r="M67" s="73"/>
      <c r="N67" s="73"/>
      <c r="O67" s="73"/>
      <c r="P67" s="24"/>
    </row>
    <row r="68" ht="30" customHeight="1" spans="1:16">
      <c r="A68" s="3" t="s">
        <v>56</v>
      </c>
      <c r="D68" s="24"/>
      <c r="E68" s="55" t="s">
        <v>57</v>
      </c>
      <c r="F68" s="16" t="s">
        <v>6</v>
      </c>
      <c r="G68" s="40" t="s">
        <v>7</v>
      </c>
      <c r="H68" s="40" t="s">
        <v>8</v>
      </c>
      <c r="I68" s="40" t="s">
        <v>58</v>
      </c>
      <c r="J68" s="40" t="s">
        <v>10</v>
      </c>
      <c r="K68" s="40" t="s">
        <v>9</v>
      </c>
      <c r="L68" s="40" t="s">
        <v>12</v>
      </c>
      <c r="M68" s="40" t="s">
        <v>11</v>
      </c>
      <c r="N68" s="40" t="s">
        <v>14</v>
      </c>
      <c r="O68" s="66" t="s">
        <v>15</v>
      </c>
      <c r="P68" s="24"/>
    </row>
    <row r="69" ht="14.25" customHeight="1" spans="4:16">
      <c r="D69" s="24"/>
      <c r="E69" s="41" t="s">
        <v>18</v>
      </c>
      <c r="F69" s="42"/>
      <c r="G69" s="43"/>
      <c r="H69" s="43"/>
      <c r="I69" s="43"/>
      <c r="J69" s="43"/>
      <c r="K69" s="43"/>
      <c r="L69" s="43"/>
      <c r="M69" s="43"/>
      <c r="N69" s="43"/>
      <c r="O69" s="49"/>
      <c r="P69" s="24"/>
    </row>
    <row r="70" ht="14.25" customHeight="1" spans="4:16">
      <c r="D70" s="24"/>
      <c r="E70" s="44" t="s">
        <v>21</v>
      </c>
      <c r="F70" s="45"/>
      <c r="G70" s="46"/>
      <c r="H70" s="46"/>
      <c r="I70" s="46"/>
      <c r="J70" s="46"/>
      <c r="K70" s="46"/>
      <c r="L70" s="46"/>
      <c r="M70" s="46"/>
      <c r="N70" s="46"/>
      <c r="O70" s="67"/>
      <c r="P70" s="24"/>
    </row>
    <row r="71" ht="14.25" customHeight="1" spans="4:16">
      <c r="D71" s="24"/>
      <c r="E71" s="41" t="s">
        <v>24</v>
      </c>
      <c r="F71" s="42"/>
      <c r="G71" s="43"/>
      <c r="H71" s="43"/>
      <c r="I71" s="43"/>
      <c r="J71" s="43"/>
      <c r="K71" s="43"/>
      <c r="L71" s="43"/>
      <c r="M71" s="43"/>
      <c r="N71" s="43"/>
      <c r="O71" s="49"/>
      <c r="P71" s="24"/>
    </row>
    <row r="72" ht="14.25" customHeight="1" spans="4:16">
      <c r="D72" s="24"/>
      <c r="E72" s="44" t="s">
        <v>25</v>
      </c>
      <c r="F72" s="45"/>
      <c r="G72" s="46"/>
      <c r="H72" s="46"/>
      <c r="I72" s="46"/>
      <c r="J72" s="46"/>
      <c r="K72" s="46"/>
      <c r="L72" s="46"/>
      <c r="M72" s="46"/>
      <c r="N72" s="46"/>
      <c r="O72" s="67"/>
      <c r="P72" s="24"/>
    </row>
    <row r="73" ht="14.25" customHeight="1" spans="4:16">
      <c r="D73" s="24"/>
      <c r="E73" s="41" t="s">
        <v>26</v>
      </c>
      <c r="F73" s="42"/>
      <c r="G73" s="43"/>
      <c r="H73" s="43"/>
      <c r="I73" s="43"/>
      <c r="J73" s="43"/>
      <c r="K73" s="43"/>
      <c r="L73" s="43"/>
      <c r="M73" s="43"/>
      <c r="N73" s="43"/>
      <c r="O73" s="49"/>
      <c r="P73" s="24"/>
    </row>
    <row r="74" ht="14.25" customHeight="1" spans="4:16">
      <c r="D74" s="24"/>
      <c r="E74" s="44" t="s">
        <v>27</v>
      </c>
      <c r="F74" s="45"/>
      <c r="G74" s="46"/>
      <c r="H74" s="46"/>
      <c r="I74" s="46"/>
      <c r="J74" s="46"/>
      <c r="K74" s="46"/>
      <c r="L74" s="46"/>
      <c r="M74" s="46"/>
      <c r="N74" s="46"/>
      <c r="O74" s="67"/>
      <c r="P74" s="24"/>
    </row>
    <row r="75" ht="14.25" customHeight="1" spans="4:16">
      <c r="D75" s="24"/>
      <c r="E75" s="47" t="s">
        <v>30</v>
      </c>
      <c r="F75" s="48"/>
      <c r="G75" s="49"/>
      <c r="H75" s="49"/>
      <c r="I75" s="49"/>
      <c r="J75" s="49"/>
      <c r="K75" s="49"/>
      <c r="L75" s="49"/>
      <c r="M75" s="49"/>
      <c r="N75" s="49"/>
      <c r="O75" s="49"/>
      <c r="P75" s="24"/>
    </row>
    <row r="76" ht="15" spans="4:16">
      <c r="D76" s="34"/>
      <c r="E76" s="29" t="s">
        <v>33</v>
      </c>
      <c r="F76" s="50">
        <f t="shared" ref="F76:O76" si="6">SUM(F69:F75)</f>
        <v>0</v>
      </c>
      <c r="G76" s="51">
        <f t="shared" si="6"/>
        <v>0</v>
      </c>
      <c r="H76" s="51">
        <f t="shared" si="6"/>
        <v>0</v>
      </c>
      <c r="I76" s="51">
        <f t="shared" si="6"/>
        <v>0</v>
      </c>
      <c r="J76" s="51">
        <f t="shared" si="6"/>
        <v>0</v>
      </c>
      <c r="K76" s="51">
        <f t="shared" si="6"/>
        <v>0</v>
      </c>
      <c r="L76" s="51">
        <f t="shared" si="6"/>
        <v>0</v>
      </c>
      <c r="M76" s="51">
        <f t="shared" si="6"/>
        <v>0</v>
      </c>
      <c r="N76" s="51">
        <f t="shared" si="6"/>
        <v>0</v>
      </c>
      <c r="O76" s="68">
        <f t="shared" si="6"/>
        <v>0</v>
      </c>
      <c r="P76" s="24"/>
    </row>
    <row r="77" ht="21.95" customHeight="1" spans="1:16">
      <c r="A77" s="3" t="s">
        <v>59</v>
      </c>
      <c r="D77" s="34"/>
      <c r="E77" s="59" t="str">
        <f ca="1">TEXT(DATEVALUE(July[[#Headers],[July]]&amp;" "&amp;YEAR(TODAY())),"mmm.")&amp;" total: Regular hours"</f>
        <v>Jul. total: Regular hours</v>
      </c>
      <c r="F77" s="57">
        <f>SUM(July[Week 1],July[Week 2],July[Week 3],July[Week 4],July[Week 5])</f>
        <v>0</v>
      </c>
      <c r="G77" s="54" t="str">
        <f ca="1">TEXT(DATEVALUE(July[[#Headers],[July]]&amp;" "&amp;YEAR(TODAY())),"mmm.")&amp;" total: Overtime"</f>
        <v>Jul. total: Overtime</v>
      </c>
      <c r="H77" s="54"/>
      <c r="I77" s="72">
        <f>SUM(July[Overtime],July[Overtime ],July[Overtime  ],July[Overtime   ],July[Overtime     ])</f>
        <v>0</v>
      </c>
      <c r="J77" s="70"/>
      <c r="K77" s="70"/>
      <c r="L77" s="70"/>
      <c r="M77" s="70"/>
      <c r="N77" s="70"/>
      <c r="O77" s="71"/>
      <c r="P77" s="24"/>
    </row>
    <row r="78" spans="4:16">
      <c r="D78" s="24"/>
      <c r="E78" s="24"/>
      <c r="F78" s="24"/>
      <c r="G78" s="38"/>
      <c r="H78" s="38"/>
      <c r="I78" s="38"/>
      <c r="J78" s="38"/>
      <c r="K78" s="38"/>
      <c r="L78" s="38"/>
      <c r="M78" s="38"/>
      <c r="N78" s="38"/>
      <c r="O78" s="38"/>
      <c r="P78" s="24"/>
    </row>
    <row r="79" s="2" customFormat="1" ht="30" customHeight="1" spans="1:16">
      <c r="A79" s="74" t="s">
        <v>60</v>
      </c>
      <c r="B79" s="75"/>
      <c r="C79" s="75"/>
      <c r="D79" s="76"/>
      <c r="E79" s="55" t="s">
        <v>61</v>
      </c>
      <c r="F79" s="40" t="s">
        <v>6</v>
      </c>
      <c r="G79" s="40" t="s">
        <v>7</v>
      </c>
      <c r="H79" s="40" t="s">
        <v>8</v>
      </c>
      <c r="I79" s="40" t="s">
        <v>58</v>
      </c>
      <c r="J79" s="40" t="s">
        <v>10</v>
      </c>
      <c r="K79" s="40" t="s">
        <v>11</v>
      </c>
      <c r="L79" s="40" t="s">
        <v>12</v>
      </c>
      <c r="M79" s="40" t="s">
        <v>9</v>
      </c>
      <c r="N79" s="40" t="s">
        <v>14</v>
      </c>
      <c r="O79" s="66" t="s">
        <v>13</v>
      </c>
      <c r="P79" s="76"/>
    </row>
    <row r="80" ht="14.25" customHeight="1" spans="4:16">
      <c r="D80" s="24"/>
      <c r="E80" s="41" t="s">
        <v>18</v>
      </c>
      <c r="F80" s="42"/>
      <c r="G80" s="43"/>
      <c r="H80" s="43"/>
      <c r="I80" s="43"/>
      <c r="J80" s="43"/>
      <c r="K80" s="43"/>
      <c r="L80" s="43"/>
      <c r="M80" s="43"/>
      <c r="N80" s="43"/>
      <c r="O80" s="49"/>
      <c r="P80" s="24"/>
    </row>
    <row r="81" ht="14.25" customHeight="1" spans="4:16">
      <c r="D81" s="24"/>
      <c r="E81" s="44" t="s">
        <v>21</v>
      </c>
      <c r="F81" s="45"/>
      <c r="G81" s="46"/>
      <c r="H81" s="46"/>
      <c r="I81" s="46"/>
      <c r="J81" s="46"/>
      <c r="K81" s="46"/>
      <c r="L81" s="46"/>
      <c r="M81" s="46"/>
      <c r="N81" s="46"/>
      <c r="O81" s="67"/>
      <c r="P81" s="24"/>
    </row>
    <row r="82" ht="14.25" customHeight="1" spans="4:16">
      <c r="D82" s="24"/>
      <c r="E82" s="41" t="s">
        <v>24</v>
      </c>
      <c r="F82" s="42"/>
      <c r="G82" s="43"/>
      <c r="H82" s="43"/>
      <c r="I82" s="43"/>
      <c r="J82" s="43"/>
      <c r="K82" s="43"/>
      <c r="L82" s="43"/>
      <c r="M82" s="43"/>
      <c r="N82" s="43"/>
      <c r="O82" s="49"/>
      <c r="P82" s="24"/>
    </row>
    <row r="83" ht="14.25" customHeight="1" spans="4:16">
      <c r="D83" s="24"/>
      <c r="E83" s="44" t="s">
        <v>25</v>
      </c>
      <c r="F83" s="45"/>
      <c r="G83" s="46"/>
      <c r="H83" s="46"/>
      <c r="I83" s="46"/>
      <c r="J83" s="46"/>
      <c r="K83" s="46"/>
      <c r="L83" s="46"/>
      <c r="M83" s="46"/>
      <c r="N83" s="46"/>
      <c r="O83" s="67"/>
      <c r="P83" s="24"/>
    </row>
    <row r="84" ht="14.25" customHeight="1" spans="4:16">
      <c r="D84" s="24"/>
      <c r="E84" s="41" t="s">
        <v>26</v>
      </c>
      <c r="F84" s="42"/>
      <c r="G84" s="43"/>
      <c r="H84" s="43"/>
      <c r="I84" s="43"/>
      <c r="J84" s="43"/>
      <c r="K84" s="43"/>
      <c r="L84" s="43"/>
      <c r="M84" s="43"/>
      <c r="N84" s="43"/>
      <c r="O84" s="49"/>
      <c r="P84" s="24"/>
    </row>
    <row r="85" ht="14.25" customHeight="1" spans="4:16">
      <c r="D85" s="24"/>
      <c r="E85" s="44" t="s">
        <v>27</v>
      </c>
      <c r="F85" s="45"/>
      <c r="G85" s="46"/>
      <c r="H85" s="46"/>
      <c r="I85" s="46"/>
      <c r="J85" s="46"/>
      <c r="K85" s="46"/>
      <c r="L85" s="46"/>
      <c r="M85" s="46"/>
      <c r="N85" s="46"/>
      <c r="O85" s="67"/>
      <c r="P85" s="24"/>
    </row>
    <row r="86" ht="14.25" customHeight="1" spans="4:16">
      <c r="D86" s="24"/>
      <c r="E86" s="47" t="s">
        <v>30</v>
      </c>
      <c r="F86" s="48"/>
      <c r="G86" s="49"/>
      <c r="H86" s="49"/>
      <c r="I86" s="49"/>
      <c r="J86" s="49"/>
      <c r="K86" s="49"/>
      <c r="L86" s="49"/>
      <c r="M86" s="49"/>
      <c r="N86" s="49"/>
      <c r="O86" s="49"/>
      <c r="P86" s="24"/>
    </row>
    <row r="87" ht="15" spans="4:16">
      <c r="D87" s="24"/>
      <c r="E87" s="77" t="s">
        <v>33</v>
      </c>
      <c r="F87" s="45">
        <f>SUBTOTAL(109,August[Week 1])</f>
        <v>0</v>
      </c>
      <c r="G87" s="45">
        <f>SUBTOTAL(109,August[Overtime])</f>
        <v>0</v>
      </c>
      <c r="H87" s="45">
        <f>SUBTOTAL(109,August[Week 2])</f>
        <v>0</v>
      </c>
      <c r="I87" s="45">
        <f>SUBTOTAL(109,August[Overtime ])</f>
        <v>0</v>
      </c>
      <c r="J87" s="45">
        <f>SUBTOTAL(109,August[Week 3])</f>
        <v>0</v>
      </c>
      <c r="K87" s="45">
        <f>SUBTOTAL(109,August[Overtime   ])</f>
        <v>0</v>
      </c>
      <c r="L87" s="45">
        <f>SUBTOTAL(109,August[Week 4])</f>
        <v>0</v>
      </c>
      <c r="M87" s="45">
        <f>SUBTOTAL(109,August[Overtime  ])</f>
        <v>0</v>
      </c>
      <c r="N87" s="45">
        <f>SUBTOTAL(109,August[Week 5])</f>
        <v>0</v>
      </c>
      <c r="O87" s="45">
        <f>SUBTOTAL(109,August[Overtime    ])</f>
        <v>0</v>
      </c>
      <c r="P87" s="24"/>
    </row>
    <row r="88" ht="21.95" customHeight="1" spans="1:16">
      <c r="A88" s="3" t="s">
        <v>62</v>
      </c>
      <c r="D88" s="34"/>
      <c r="E88" s="59" t="str">
        <f ca="1">TEXT(DATEVALUE(August[[#Headers],[August]]&amp;" "&amp;YEAR(TODAY())),"mmm.")&amp;" total: Regular hours"</f>
        <v>Aug. total: Regular hours</v>
      </c>
      <c r="F88" s="78">
        <f>SUM(August[Week 1],August[Week 2],August[Week 3],August[Week 4],August[Week 5])</f>
        <v>0</v>
      </c>
      <c r="G88" s="54" t="str">
        <f ca="1">TEXT(DATEVALUE(August[[#Headers],[August]]&amp;" "&amp;YEAR(TODAY())),"mmm.")&amp;" total: Overtime"</f>
        <v>Aug. total: Overtime</v>
      </c>
      <c r="H88" s="54"/>
      <c r="I88" s="84">
        <f>SUM(August[Overtime],August[Overtime ],August[Overtime   ],August[Overtime  ],August[Overtime    ])</f>
        <v>0</v>
      </c>
      <c r="J88" s="70"/>
      <c r="K88" s="70"/>
      <c r="L88" s="70"/>
      <c r="M88" s="70"/>
      <c r="N88" s="70"/>
      <c r="O88" s="71"/>
      <c r="P88" s="24"/>
    </row>
    <row r="89" spans="4:16">
      <c r="D89" s="24"/>
      <c r="E89" s="24"/>
      <c r="F89" s="24"/>
      <c r="G89" s="38"/>
      <c r="H89" s="38"/>
      <c r="I89" s="38"/>
      <c r="J89" s="38"/>
      <c r="K89" s="38"/>
      <c r="L89" s="38"/>
      <c r="M89" s="38"/>
      <c r="N89" s="38"/>
      <c r="O89" s="38"/>
      <c r="P89" s="24"/>
    </row>
    <row r="90" s="2" customFormat="1" ht="30" customHeight="1" spans="1:16">
      <c r="A90" s="74" t="s">
        <v>63</v>
      </c>
      <c r="B90" s="75"/>
      <c r="C90" s="75"/>
      <c r="D90" s="76"/>
      <c r="E90" s="55" t="s">
        <v>64</v>
      </c>
      <c r="F90" s="40" t="s">
        <v>6</v>
      </c>
      <c r="G90" s="40" t="s">
        <v>7</v>
      </c>
      <c r="H90" s="40" t="s">
        <v>8</v>
      </c>
      <c r="I90" s="40" t="s">
        <v>58</v>
      </c>
      <c r="J90" s="40" t="s">
        <v>10</v>
      </c>
      <c r="K90" s="40" t="s">
        <v>9</v>
      </c>
      <c r="L90" s="40" t="s">
        <v>12</v>
      </c>
      <c r="M90" s="40" t="s">
        <v>11</v>
      </c>
      <c r="N90" s="40" t="s">
        <v>14</v>
      </c>
      <c r="O90" s="66" t="s">
        <v>13</v>
      </c>
      <c r="P90" s="76"/>
    </row>
    <row r="91" ht="14.25" customHeight="1" spans="4:16">
      <c r="D91" s="24"/>
      <c r="E91" s="41" t="s">
        <v>18</v>
      </c>
      <c r="F91" s="42"/>
      <c r="G91" s="43"/>
      <c r="H91" s="43"/>
      <c r="I91" s="43"/>
      <c r="J91" s="43"/>
      <c r="K91" s="43"/>
      <c r="L91" s="43"/>
      <c r="M91" s="43"/>
      <c r="N91" s="43"/>
      <c r="O91" s="49"/>
      <c r="P91" s="24"/>
    </row>
    <row r="92" ht="14.25" customHeight="1" spans="4:16">
      <c r="D92" s="24"/>
      <c r="E92" s="44" t="s">
        <v>21</v>
      </c>
      <c r="F92" s="45"/>
      <c r="G92" s="46"/>
      <c r="H92" s="46"/>
      <c r="I92" s="46"/>
      <c r="J92" s="46"/>
      <c r="K92" s="46"/>
      <c r="L92" s="46"/>
      <c r="M92" s="46"/>
      <c r="N92" s="46"/>
      <c r="O92" s="67"/>
      <c r="P92" s="24"/>
    </row>
    <row r="93" ht="14.25" customHeight="1" spans="4:16">
      <c r="D93" s="24"/>
      <c r="E93" s="41" t="s">
        <v>24</v>
      </c>
      <c r="F93" s="42"/>
      <c r="G93" s="43"/>
      <c r="H93" s="43"/>
      <c r="I93" s="43"/>
      <c r="J93" s="43"/>
      <c r="K93" s="43"/>
      <c r="L93" s="43"/>
      <c r="M93" s="43"/>
      <c r="N93" s="43"/>
      <c r="O93" s="49"/>
      <c r="P93" s="24"/>
    </row>
    <row r="94" ht="14.25" customHeight="1" spans="4:16">
      <c r="D94" s="24"/>
      <c r="E94" s="44" t="s">
        <v>25</v>
      </c>
      <c r="F94" s="45"/>
      <c r="G94" s="46"/>
      <c r="H94" s="46"/>
      <c r="I94" s="46"/>
      <c r="J94" s="46"/>
      <c r="K94" s="46"/>
      <c r="L94" s="46"/>
      <c r="M94" s="46"/>
      <c r="N94" s="46"/>
      <c r="O94" s="67"/>
      <c r="P94" s="24"/>
    </row>
    <row r="95" ht="14.25" customHeight="1" spans="4:16">
      <c r="D95" s="24"/>
      <c r="E95" s="41" t="s">
        <v>26</v>
      </c>
      <c r="F95" s="42"/>
      <c r="G95" s="43"/>
      <c r="H95" s="43"/>
      <c r="I95" s="43"/>
      <c r="J95" s="43"/>
      <c r="K95" s="43"/>
      <c r="L95" s="43"/>
      <c r="M95" s="43"/>
      <c r="N95" s="43"/>
      <c r="O95" s="49"/>
      <c r="P95" s="24"/>
    </row>
    <row r="96" ht="14.25" customHeight="1" spans="4:16">
      <c r="D96" s="24"/>
      <c r="E96" s="44" t="s">
        <v>27</v>
      </c>
      <c r="F96" s="45"/>
      <c r="G96" s="46"/>
      <c r="H96" s="46"/>
      <c r="I96" s="46"/>
      <c r="J96" s="46"/>
      <c r="K96" s="46"/>
      <c r="L96" s="46"/>
      <c r="M96" s="46"/>
      <c r="N96" s="46"/>
      <c r="O96" s="67"/>
      <c r="P96" s="24"/>
    </row>
    <row r="97" ht="14.25" customHeight="1" spans="4:16">
      <c r="D97" s="24"/>
      <c r="E97" s="47" t="s">
        <v>30</v>
      </c>
      <c r="F97" s="48"/>
      <c r="G97" s="49"/>
      <c r="H97" s="49"/>
      <c r="I97" s="49"/>
      <c r="J97" s="49"/>
      <c r="K97" s="49"/>
      <c r="L97" s="49"/>
      <c r="M97" s="49"/>
      <c r="N97" s="49"/>
      <c r="O97" s="49"/>
      <c r="P97" s="24"/>
    </row>
    <row r="98" ht="15" spans="4:16">
      <c r="D98" s="24"/>
      <c r="E98" s="77" t="s">
        <v>33</v>
      </c>
      <c r="F98" s="45">
        <f>SUBTOTAL(109,September[Week 1])</f>
        <v>0</v>
      </c>
      <c r="G98" s="45">
        <f>SUBTOTAL(109,September[Overtime])</f>
        <v>0</v>
      </c>
      <c r="H98" s="45">
        <f>SUBTOTAL(109,September[Week 2])</f>
        <v>0</v>
      </c>
      <c r="I98" s="45">
        <f>SUBTOTAL(109,September[Overtime ])</f>
        <v>0</v>
      </c>
      <c r="J98" s="45">
        <f>SUBTOTAL(109,September[Week 3])</f>
        <v>0</v>
      </c>
      <c r="K98" s="45">
        <f>SUBTOTAL(109,September[Overtime  ])</f>
        <v>0</v>
      </c>
      <c r="L98" s="45">
        <f>SUBTOTAL(109,September[Week 4])</f>
        <v>0</v>
      </c>
      <c r="M98" s="45">
        <f>SUBTOTAL(109,September[Overtime   ])</f>
        <v>0</v>
      </c>
      <c r="N98" s="45">
        <f>SUBTOTAL(109,September[Week 5])</f>
        <v>0</v>
      </c>
      <c r="O98" s="45">
        <f>SUBTOTAL(109,September[Overtime    ])</f>
        <v>0</v>
      </c>
      <c r="P98" s="24"/>
    </row>
    <row r="99" ht="21.95" customHeight="1" spans="1:16">
      <c r="A99" s="3" t="s">
        <v>65</v>
      </c>
      <c r="D99" s="34"/>
      <c r="E99" s="59" t="str">
        <f ca="1">TEXT(DATEVALUE(September[[#Headers],[September]]&amp;" "&amp;YEAR(TODAY())),"mmm.")&amp;" total: Regular hours"</f>
        <v>Sep. total: Regular hours</v>
      </c>
      <c r="F99" s="78">
        <f>SUM(September[Week 1],September[Week 2],September[Week 3],September[Week 4],September[Week 5])</f>
        <v>0</v>
      </c>
      <c r="G99" s="54" t="str">
        <f ca="1">TEXT(DATEVALUE(September[[#Headers],[September]]&amp;" "&amp;YEAR(TODAY())),"mmm.")&amp;" total: Overtime"</f>
        <v>Sep. total: Overtime</v>
      </c>
      <c r="H99" s="54"/>
      <c r="I99" s="84">
        <f>SUM(September[Overtime],September[Overtime ],September[Overtime  ],September[Overtime   ],September[Overtime    ])</f>
        <v>0</v>
      </c>
      <c r="J99" s="70"/>
      <c r="K99" s="70"/>
      <c r="L99" s="70"/>
      <c r="M99" s="70"/>
      <c r="N99" s="70"/>
      <c r="O99" s="71"/>
      <c r="P99" s="24"/>
    </row>
    <row r="100" ht="42" customHeight="1" spans="1:16">
      <c r="A100" s="3" t="s">
        <v>66</v>
      </c>
      <c r="D100" s="24"/>
      <c r="E100" s="79" t="s">
        <v>67</v>
      </c>
      <c r="F100" s="80"/>
      <c r="G100" s="80"/>
      <c r="H100" s="80"/>
      <c r="I100" s="80"/>
      <c r="J100" s="80"/>
      <c r="K100" s="80"/>
      <c r="L100" s="80"/>
      <c r="M100" s="80"/>
      <c r="N100" s="80"/>
      <c r="O100" s="85"/>
      <c r="P100" s="24"/>
    </row>
    <row r="101" ht="30" customHeight="1" spans="1:16">
      <c r="A101" s="3" t="s">
        <v>68</v>
      </c>
      <c r="D101" s="24"/>
      <c r="E101" s="55" t="s">
        <v>69</v>
      </c>
      <c r="F101" s="16" t="s">
        <v>6</v>
      </c>
      <c r="G101" s="40" t="s">
        <v>7</v>
      </c>
      <c r="H101" s="40" t="s">
        <v>8</v>
      </c>
      <c r="I101" s="40" t="s">
        <v>58</v>
      </c>
      <c r="J101" s="40" t="s">
        <v>10</v>
      </c>
      <c r="K101" s="40" t="s">
        <v>9</v>
      </c>
      <c r="L101" s="40" t="s">
        <v>12</v>
      </c>
      <c r="M101" s="40" t="s">
        <v>11</v>
      </c>
      <c r="N101" s="40" t="s">
        <v>14</v>
      </c>
      <c r="O101" s="66" t="s">
        <v>13</v>
      </c>
      <c r="P101" s="24"/>
    </row>
    <row r="102" ht="14.25" customHeight="1" spans="4:16">
      <c r="D102" s="24"/>
      <c r="E102" s="41" t="s">
        <v>18</v>
      </c>
      <c r="F102" s="42"/>
      <c r="G102" s="43"/>
      <c r="H102" s="43"/>
      <c r="I102" s="43"/>
      <c r="J102" s="43"/>
      <c r="K102" s="43"/>
      <c r="L102" s="43"/>
      <c r="M102" s="43"/>
      <c r="N102" s="43"/>
      <c r="O102" s="49"/>
      <c r="P102" s="24"/>
    </row>
    <row r="103" ht="14.25" customHeight="1" spans="4:16">
      <c r="D103" s="24"/>
      <c r="E103" s="44" t="s">
        <v>21</v>
      </c>
      <c r="F103" s="45"/>
      <c r="G103" s="46"/>
      <c r="H103" s="46"/>
      <c r="I103" s="46"/>
      <c r="J103" s="46"/>
      <c r="K103" s="46"/>
      <c r="L103" s="46"/>
      <c r="M103" s="46"/>
      <c r="N103" s="46"/>
      <c r="O103" s="67"/>
      <c r="P103" s="24"/>
    </row>
    <row r="104" ht="14.25" customHeight="1" spans="4:16">
      <c r="D104" s="24"/>
      <c r="E104" s="41" t="s">
        <v>24</v>
      </c>
      <c r="F104" s="42"/>
      <c r="G104" s="43"/>
      <c r="H104" s="43"/>
      <c r="I104" s="43"/>
      <c r="J104" s="43"/>
      <c r="K104" s="43"/>
      <c r="L104" s="43"/>
      <c r="M104" s="43"/>
      <c r="N104" s="43"/>
      <c r="O104" s="49"/>
      <c r="P104" s="24"/>
    </row>
    <row r="105" ht="14.25" customHeight="1" spans="4:16">
      <c r="D105" s="24"/>
      <c r="E105" s="44" t="s">
        <v>25</v>
      </c>
      <c r="F105" s="45"/>
      <c r="G105" s="46"/>
      <c r="H105" s="46"/>
      <c r="I105" s="46"/>
      <c r="J105" s="46"/>
      <c r="K105" s="46"/>
      <c r="L105" s="46"/>
      <c r="M105" s="46"/>
      <c r="N105" s="46"/>
      <c r="O105" s="67"/>
      <c r="P105" s="24"/>
    </row>
    <row r="106" ht="14.25" customHeight="1" spans="4:16">
      <c r="D106" s="24"/>
      <c r="E106" s="41" t="s">
        <v>26</v>
      </c>
      <c r="F106" s="42"/>
      <c r="G106" s="43"/>
      <c r="H106" s="43"/>
      <c r="I106" s="43"/>
      <c r="J106" s="43"/>
      <c r="K106" s="43"/>
      <c r="L106" s="43"/>
      <c r="M106" s="43"/>
      <c r="N106" s="43"/>
      <c r="O106" s="49"/>
      <c r="P106" s="24"/>
    </row>
    <row r="107" ht="14.25" customHeight="1" spans="4:16">
      <c r="D107" s="24"/>
      <c r="E107" s="44" t="s">
        <v>27</v>
      </c>
      <c r="F107" s="45"/>
      <c r="G107" s="46"/>
      <c r="H107" s="46"/>
      <c r="I107" s="46"/>
      <c r="J107" s="46"/>
      <c r="K107" s="46"/>
      <c r="L107" s="46"/>
      <c r="M107" s="46"/>
      <c r="N107" s="46"/>
      <c r="O107" s="67"/>
      <c r="P107" s="24"/>
    </row>
    <row r="108" ht="14.25" customHeight="1" spans="4:16">
      <c r="D108" s="24"/>
      <c r="E108" s="47" t="s">
        <v>30</v>
      </c>
      <c r="F108" s="48"/>
      <c r="G108" s="49"/>
      <c r="H108" s="49"/>
      <c r="I108" s="49"/>
      <c r="J108" s="49"/>
      <c r="K108" s="49"/>
      <c r="L108" s="49"/>
      <c r="M108" s="49"/>
      <c r="N108" s="49"/>
      <c r="O108" s="49"/>
      <c r="P108" s="24"/>
    </row>
    <row r="109" ht="15" spans="4:16">
      <c r="D109" s="24"/>
      <c r="E109" s="77" t="s">
        <v>33</v>
      </c>
      <c r="F109" s="45">
        <f>SUBTOTAL(109,October[Week 1])</f>
        <v>0</v>
      </c>
      <c r="G109" s="45">
        <f>SUBTOTAL(109,October[Overtime])</f>
        <v>0</v>
      </c>
      <c r="H109" s="45">
        <f>SUBTOTAL(109,October[Week 2])</f>
        <v>0</v>
      </c>
      <c r="I109" s="45">
        <f>SUBTOTAL(109,October[Overtime ])</f>
        <v>0</v>
      </c>
      <c r="J109" s="45">
        <f>SUBTOTAL(109,October[Week 3])</f>
        <v>0</v>
      </c>
      <c r="K109" s="45">
        <f>SUBTOTAL(109,October[Overtime  ])</f>
        <v>0</v>
      </c>
      <c r="L109" s="45">
        <f>SUBTOTAL(109,October[Week 4])</f>
        <v>0</v>
      </c>
      <c r="M109" s="45">
        <f>SUBTOTAL(109,October[Overtime   ])</f>
        <v>0</v>
      </c>
      <c r="N109" s="45">
        <f>SUBTOTAL(109,October[Week 5])</f>
        <v>0</v>
      </c>
      <c r="O109" s="45">
        <f>SUBTOTAL(109,October[Overtime    ])</f>
        <v>0</v>
      </c>
      <c r="P109" s="24"/>
    </row>
    <row r="110" ht="21.95" customHeight="1" spans="1:16">
      <c r="A110" s="3" t="s">
        <v>70</v>
      </c>
      <c r="D110" s="34"/>
      <c r="E110" s="59" t="str">
        <f ca="1">TEXT(DATEVALUE(October[[#Headers],[October]]&amp;" "&amp;YEAR(TODAY())),"mmm.")&amp;" total: Regular hours"</f>
        <v>Oct. total: Regular hours</v>
      </c>
      <c r="F110" s="78">
        <f>SUM(October[Week 1],October[Week 2],October[Week 3],October[Week 4],October[Week 5])</f>
        <v>0</v>
      </c>
      <c r="G110" s="54" t="str">
        <f ca="1">TEXT(DATEVALUE(October[[#Headers],[October]]&amp;" "&amp;YEAR(TODAY())),"mmm.")&amp;" total: Overtime"</f>
        <v>Oct. total: Overtime</v>
      </c>
      <c r="H110" s="54"/>
      <c r="I110" s="84">
        <f>SUM(October[Overtime],October[Overtime ],October[Overtime  ],October[Overtime   ],October[Overtime    ])</f>
        <v>0</v>
      </c>
      <c r="J110" s="70"/>
      <c r="K110" s="70"/>
      <c r="L110" s="70"/>
      <c r="M110" s="70"/>
      <c r="N110" s="70"/>
      <c r="O110" s="71"/>
      <c r="P110" s="24"/>
    </row>
    <row r="111" spans="4:16">
      <c r="D111" s="24"/>
      <c r="E111" s="24"/>
      <c r="F111" s="24"/>
      <c r="G111" s="38"/>
      <c r="H111" s="38"/>
      <c r="I111" s="38"/>
      <c r="J111" s="38"/>
      <c r="K111" s="38"/>
      <c r="L111" s="38"/>
      <c r="M111" s="38"/>
      <c r="N111" s="38"/>
      <c r="O111" s="38"/>
      <c r="P111" s="24"/>
    </row>
    <row r="112" s="2" customFormat="1" ht="30" customHeight="1" spans="1:16">
      <c r="A112" s="74" t="s">
        <v>71</v>
      </c>
      <c r="B112" s="75"/>
      <c r="C112" s="75"/>
      <c r="D112" s="76"/>
      <c r="E112" s="55" t="s">
        <v>72</v>
      </c>
      <c r="F112" s="40" t="s">
        <v>6</v>
      </c>
      <c r="G112" s="40" t="s">
        <v>7</v>
      </c>
      <c r="H112" s="40" t="s">
        <v>8</v>
      </c>
      <c r="I112" s="40" t="s">
        <v>58</v>
      </c>
      <c r="J112" s="40" t="s">
        <v>10</v>
      </c>
      <c r="K112" s="40" t="s">
        <v>9</v>
      </c>
      <c r="L112" s="40" t="s">
        <v>12</v>
      </c>
      <c r="M112" s="40" t="s">
        <v>13</v>
      </c>
      <c r="N112" s="40" t="s">
        <v>14</v>
      </c>
      <c r="O112" s="66" t="s">
        <v>15</v>
      </c>
      <c r="P112" s="76"/>
    </row>
    <row r="113" ht="14.25" customHeight="1" spans="4:16">
      <c r="D113" s="24"/>
      <c r="E113" s="41" t="s">
        <v>18</v>
      </c>
      <c r="F113" s="42"/>
      <c r="G113" s="43"/>
      <c r="H113" s="43"/>
      <c r="I113" s="43"/>
      <c r="J113" s="43"/>
      <c r="K113" s="43"/>
      <c r="L113" s="43"/>
      <c r="M113" s="43"/>
      <c r="N113" s="43"/>
      <c r="O113" s="49"/>
      <c r="P113" s="24"/>
    </row>
    <row r="114" ht="14.25" customHeight="1" spans="4:16">
      <c r="D114" s="24"/>
      <c r="E114" s="44" t="s">
        <v>21</v>
      </c>
      <c r="F114" s="45"/>
      <c r="G114" s="46"/>
      <c r="H114" s="46"/>
      <c r="I114" s="46"/>
      <c r="J114" s="46"/>
      <c r="K114" s="46"/>
      <c r="L114" s="46"/>
      <c r="M114" s="46"/>
      <c r="N114" s="46"/>
      <c r="O114" s="67"/>
      <c r="P114" s="24"/>
    </row>
    <row r="115" ht="14.25" customHeight="1" spans="4:16">
      <c r="D115" s="24"/>
      <c r="E115" s="41" t="s">
        <v>24</v>
      </c>
      <c r="F115" s="42"/>
      <c r="G115" s="43"/>
      <c r="H115" s="43"/>
      <c r="I115" s="43"/>
      <c r="J115" s="43"/>
      <c r="K115" s="43"/>
      <c r="L115" s="43"/>
      <c r="M115" s="43"/>
      <c r="N115" s="43"/>
      <c r="O115" s="49"/>
      <c r="P115" s="24"/>
    </row>
    <row r="116" ht="14.25" customHeight="1" spans="4:16">
      <c r="D116" s="24"/>
      <c r="E116" s="44" t="s">
        <v>25</v>
      </c>
      <c r="F116" s="81"/>
      <c r="G116" s="82"/>
      <c r="H116" s="82"/>
      <c r="I116" s="82"/>
      <c r="J116" s="82"/>
      <c r="K116" s="82"/>
      <c r="L116" s="82"/>
      <c r="M116" s="82"/>
      <c r="N116" s="82"/>
      <c r="O116" s="86"/>
      <c r="P116" s="24"/>
    </row>
    <row r="117" ht="14.25" customHeight="1" spans="4:16">
      <c r="D117" s="24"/>
      <c r="E117" s="41" t="s">
        <v>26</v>
      </c>
      <c r="F117" s="42"/>
      <c r="G117" s="43"/>
      <c r="H117" s="43"/>
      <c r="I117" s="43"/>
      <c r="J117" s="43"/>
      <c r="K117" s="43"/>
      <c r="L117" s="43"/>
      <c r="M117" s="43"/>
      <c r="N117" s="43"/>
      <c r="O117" s="49"/>
      <c r="P117" s="24"/>
    </row>
    <row r="118" ht="14.25" customHeight="1" spans="4:16">
      <c r="D118" s="24"/>
      <c r="E118" s="44" t="s">
        <v>27</v>
      </c>
      <c r="F118" s="81"/>
      <c r="G118" s="82"/>
      <c r="H118" s="82"/>
      <c r="I118" s="82"/>
      <c r="J118" s="82"/>
      <c r="K118" s="82"/>
      <c r="L118" s="82"/>
      <c r="M118" s="82"/>
      <c r="N118" s="82"/>
      <c r="O118" s="86"/>
      <c r="P118" s="24"/>
    </row>
    <row r="119" ht="14.25" customHeight="1" spans="4:16">
      <c r="D119" s="24"/>
      <c r="E119" s="47" t="s">
        <v>30</v>
      </c>
      <c r="F119" s="48"/>
      <c r="G119" s="49"/>
      <c r="H119" s="49"/>
      <c r="I119" s="49"/>
      <c r="J119" s="49"/>
      <c r="K119" s="49"/>
      <c r="L119" s="49"/>
      <c r="M119" s="49"/>
      <c r="N119" s="49"/>
      <c r="O119" s="49"/>
      <c r="P119" s="24"/>
    </row>
    <row r="120" ht="15" spans="4:16">
      <c r="D120" s="24"/>
      <c r="E120" s="77" t="s">
        <v>33</v>
      </c>
      <c r="F120" s="45">
        <f>SUBTOTAL(109,November[Week 1])</f>
        <v>0</v>
      </c>
      <c r="G120" s="45">
        <f>SUBTOTAL(109,November[Overtime])</f>
        <v>0</v>
      </c>
      <c r="H120" s="45">
        <f>SUBTOTAL(109,November[Week 2])</f>
        <v>0</v>
      </c>
      <c r="I120" s="45">
        <f>SUBTOTAL(109,November[Overtime ])</f>
        <v>0</v>
      </c>
      <c r="J120" s="45">
        <f>SUBTOTAL(109,November[Week 3])</f>
        <v>0</v>
      </c>
      <c r="K120" s="45">
        <f>SUBTOTAL(109,November[Overtime  ])</f>
        <v>0</v>
      </c>
      <c r="L120" s="45">
        <f>SUBTOTAL(109,November[Week 4])</f>
        <v>0</v>
      </c>
      <c r="M120" s="45">
        <f>SUBTOTAL(109,November[Overtime    ])</f>
        <v>0</v>
      </c>
      <c r="N120" s="45">
        <f>SUBTOTAL(109,November[Week 5])</f>
        <v>0</v>
      </c>
      <c r="O120" s="45">
        <f>SUBTOTAL(109,November[Overtime     ])</f>
        <v>0</v>
      </c>
      <c r="P120" s="24"/>
    </row>
    <row r="121" ht="21.95" customHeight="1" spans="1:16">
      <c r="A121" s="3" t="s">
        <v>73</v>
      </c>
      <c r="D121" s="34"/>
      <c r="E121" s="59" t="str">
        <f ca="1">TEXT(DATEVALUE(November[[#Headers],[November]]&amp;" "&amp;YEAR(TODAY())),"mmm.")&amp;" total: Regular hours"</f>
        <v>Nov. total: Regular hours</v>
      </c>
      <c r="F121" s="78">
        <f>SUM(November[Week 1],November[Week 2],November[Week 3],November[Week 4],November[Week 5])</f>
        <v>0</v>
      </c>
      <c r="G121" s="54" t="str">
        <f ca="1">TEXT(DATEVALUE(November[[#Headers],[November]]&amp;" "&amp;YEAR(TODAY())),"mmm.")&amp;" total: Overtime"</f>
        <v>Nov. total: Overtime</v>
      </c>
      <c r="H121" s="54"/>
      <c r="I121" s="84">
        <f>SUM(November[Overtime],November[Overtime ],November[Overtime  ],November[Overtime    ],November[Overtime     ])</f>
        <v>0</v>
      </c>
      <c r="J121" s="70"/>
      <c r="K121" s="70"/>
      <c r="L121" s="70"/>
      <c r="M121" s="70"/>
      <c r="N121" s="70"/>
      <c r="O121" s="71"/>
      <c r="P121" s="24"/>
    </row>
    <row r="122" spans="4:16">
      <c r="D122" s="24"/>
      <c r="E122" s="24"/>
      <c r="F122" s="24"/>
      <c r="G122" s="38"/>
      <c r="H122" s="38"/>
      <c r="I122" s="38"/>
      <c r="J122" s="38"/>
      <c r="K122" s="38"/>
      <c r="L122" s="38"/>
      <c r="M122" s="38"/>
      <c r="N122" s="38"/>
      <c r="O122" s="38"/>
      <c r="P122" s="24"/>
    </row>
    <row r="123" s="2" customFormat="1" ht="30" customHeight="1" spans="1:16">
      <c r="A123" s="74" t="s">
        <v>74</v>
      </c>
      <c r="B123" s="75"/>
      <c r="C123" s="75"/>
      <c r="D123" s="83"/>
      <c r="E123" s="55" t="s">
        <v>75</v>
      </c>
      <c r="F123" s="40" t="s">
        <v>6</v>
      </c>
      <c r="G123" s="40" t="s">
        <v>7</v>
      </c>
      <c r="H123" s="40" t="s">
        <v>8</v>
      </c>
      <c r="I123" s="40" t="s">
        <v>58</v>
      </c>
      <c r="J123" s="40" t="s">
        <v>10</v>
      </c>
      <c r="K123" s="40" t="s">
        <v>9</v>
      </c>
      <c r="L123" s="40" t="s">
        <v>12</v>
      </c>
      <c r="M123" s="40" t="s">
        <v>11</v>
      </c>
      <c r="N123" s="40" t="s">
        <v>14</v>
      </c>
      <c r="O123" s="66" t="s">
        <v>13</v>
      </c>
      <c r="P123" s="76"/>
    </row>
    <row r="124" ht="14.25" customHeight="1" spans="4:16">
      <c r="D124" s="34"/>
      <c r="E124" s="41" t="s">
        <v>18</v>
      </c>
      <c r="F124" s="42"/>
      <c r="G124" s="43"/>
      <c r="H124" s="43"/>
      <c r="I124" s="43"/>
      <c r="J124" s="43"/>
      <c r="K124" s="43"/>
      <c r="L124" s="43"/>
      <c r="M124" s="43"/>
      <c r="N124" s="43"/>
      <c r="O124" s="49"/>
      <c r="P124" s="24"/>
    </row>
    <row r="125" ht="14.25" customHeight="1" spans="4:16">
      <c r="D125" s="34"/>
      <c r="E125" s="44" t="s">
        <v>21</v>
      </c>
      <c r="F125" s="45"/>
      <c r="G125" s="46"/>
      <c r="H125" s="46"/>
      <c r="I125" s="46"/>
      <c r="J125" s="46"/>
      <c r="K125" s="46"/>
      <c r="L125" s="46"/>
      <c r="M125" s="46"/>
      <c r="N125" s="46"/>
      <c r="O125" s="67"/>
      <c r="P125" s="24"/>
    </row>
    <row r="126" ht="14.25" customHeight="1" spans="4:16">
      <c r="D126" s="34"/>
      <c r="E126" s="41" t="s">
        <v>24</v>
      </c>
      <c r="F126" s="42"/>
      <c r="G126" s="43"/>
      <c r="H126" s="43"/>
      <c r="I126" s="43"/>
      <c r="J126" s="43"/>
      <c r="K126" s="43"/>
      <c r="L126" s="43"/>
      <c r="M126" s="43"/>
      <c r="N126" s="43"/>
      <c r="O126" s="49"/>
      <c r="P126" s="24"/>
    </row>
    <row r="127" ht="14.25" customHeight="1" spans="5:15">
      <c r="E127" s="44" t="s">
        <v>25</v>
      </c>
      <c r="F127" s="45"/>
      <c r="G127" s="46"/>
      <c r="H127" s="46"/>
      <c r="I127" s="46"/>
      <c r="J127" s="46"/>
      <c r="K127" s="46"/>
      <c r="L127" s="46"/>
      <c r="M127" s="46"/>
      <c r="N127" s="46"/>
      <c r="O127" s="67"/>
    </row>
    <row r="128" ht="14.25" customHeight="1" spans="5:15">
      <c r="E128" s="41" t="s">
        <v>26</v>
      </c>
      <c r="F128" s="42"/>
      <c r="G128" s="43"/>
      <c r="H128" s="43"/>
      <c r="I128" s="43"/>
      <c r="J128" s="43"/>
      <c r="K128" s="43"/>
      <c r="L128" s="43"/>
      <c r="M128" s="43"/>
      <c r="N128" s="43"/>
      <c r="O128" s="49"/>
    </row>
    <row r="129" ht="14.25" customHeight="1" spans="5:15">
      <c r="E129" s="44" t="s">
        <v>27</v>
      </c>
      <c r="F129" s="45"/>
      <c r="G129" s="46"/>
      <c r="H129" s="46"/>
      <c r="I129" s="46"/>
      <c r="J129" s="46"/>
      <c r="K129" s="46"/>
      <c r="L129" s="46"/>
      <c r="M129" s="46"/>
      <c r="N129" s="46"/>
      <c r="O129" s="67"/>
    </row>
    <row r="130" ht="14.25" customHeight="1" spans="5:15">
      <c r="E130" s="47" t="s">
        <v>30</v>
      </c>
      <c r="F130" s="48"/>
      <c r="G130" s="49"/>
      <c r="H130" s="49"/>
      <c r="I130" s="49"/>
      <c r="J130" s="49"/>
      <c r="K130" s="49"/>
      <c r="L130" s="49"/>
      <c r="M130" s="49"/>
      <c r="N130" s="49"/>
      <c r="O130" s="49"/>
    </row>
    <row r="131" ht="15" spans="5:15">
      <c r="E131" s="77" t="s">
        <v>33</v>
      </c>
      <c r="F131" s="45">
        <f>SUBTOTAL(109,December[Week 1])</f>
        <v>0</v>
      </c>
      <c r="G131" s="45">
        <f>SUBTOTAL(109,December[Overtime])</f>
        <v>0</v>
      </c>
      <c r="H131" s="45">
        <f>SUBTOTAL(109,December[Week 2])</f>
        <v>0</v>
      </c>
      <c r="I131" s="45">
        <f>SUBTOTAL(109,December[Overtime ])</f>
        <v>0</v>
      </c>
      <c r="J131" s="45">
        <f>SUBTOTAL(109,December[Week 3])</f>
        <v>0</v>
      </c>
      <c r="K131" s="45">
        <f>SUBTOTAL(109,December[Overtime  ])</f>
        <v>0</v>
      </c>
      <c r="L131" s="45">
        <f>SUBTOTAL(109,December[Week 4])</f>
        <v>0</v>
      </c>
      <c r="M131" s="45">
        <f>SUBTOTAL(109,December[Overtime   ])</f>
        <v>0</v>
      </c>
      <c r="N131" s="45">
        <f>SUBTOTAL(109,December[Week 5])</f>
        <v>0</v>
      </c>
      <c r="O131" s="45">
        <f>SUBTOTAL(109,December[Overtime    ])</f>
        <v>0</v>
      </c>
    </row>
    <row r="132" ht="21.95" customHeight="1" spans="1:15">
      <c r="A132" s="3" t="s">
        <v>76</v>
      </c>
      <c r="E132" s="59" t="str">
        <f ca="1">TEXT(DATEVALUE(December[[#Headers],[December]]&amp;" "&amp;YEAR(TODAY())),"mmm.")&amp;" total: Regular hours"</f>
        <v>Dec. total: Regular hours</v>
      </c>
      <c r="F132" s="78">
        <f>SUM(December[Week 1],December[Week 2],December[Week 3],December[Week 4],December[Week 5])</f>
        <v>0</v>
      </c>
      <c r="G132" s="54" t="str">
        <f ca="1">TEXT(DATEVALUE(December[[#Headers],[December]]&amp;" "&amp;YEAR(TODAY())),"mmm.")&amp;" total: Overtime"</f>
        <v>Dec. total: Overtime</v>
      </c>
      <c r="H132" s="54"/>
      <c r="I132" s="84">
        <f>SUM(G124:G130,I124:I130,K124:K130,M124:M130,O124:O130)</f>
        <v>0</v>
      </c>
      <c r="J132" s="70"/>
      <c r="K132" s="70"/>
      <c r="L132" s="70"/>
      <c r="M132" s="70"/>
      <c r="N132" s="70"/>
      <c r="O132" s="71"/>
    </row>
    <row r="133" spans="5:15">
      <c r="E133" s="24"/>
      <c r="F133" s="24"/>
      <c r="G133" s="38"/>
      <c r="H133" s="38"/>
      <c r="I133" s="38"/>
      <c r="J133" s="38"/>
      <c r="K133" s="38"/>
      <c r="L133" s="38"/>
      <c r="M133" s="38"/>
      <c r="N133" s="38"/>
      <c r="O133" s="38"/>
    </row>
  </sheetData>
  <mergeCells count="17">
    <mergeCell ref="B1:C1"/>
    <mergeCell ref="E1:O1"/>
    <mergeCell ref="G11:H11"/>
    <mergeCell ref="G22:H22"/>
    <mergeCell ref="G33:H33"/>
    <mergeCell ref="E34:O34"/>
    <mergeCell ref="G44:H44"/>
    <mergeCell ref="G55:H55"/>
    <mergeCell ref="G66:H66"/>
    <mergeCell ref="E67:O67"/>
    <mergeCell ref="G77:H77"/>
    <mergeCell ref="G88:H88"/>
    <mergeCell ref="G99:H99"/>
    <mergeCell ref="E100:O100"/>
    <mergeCell ref="G110:H110"/>
    <mergeCell ref="G121:H121"/>
    <mergeCell ref="G132:H132"/>
  </mergeCells>
  <printOptions horizontalCentered="1"/>
  <pageMargins left="0.4" right="0.4" top="0.4" bottom="0.5" header="0.3" footer="0.3"/>
  <pageSetup paperSize="1" scale="52" fitToHeight="0" orientation="landscape" verticalDpi="200"/>
  <headerFooter differentFirst="1">
    <oddFooter>&amp;CPage &amp;P of &amp;N</oddFooter>
  </headerFooter>
  <ignoredErrors>
    <ignoredError sqref="I110;F110;I99;F99;I88;F88;I77;F77;I66;F66;I55;F55;I44;F44;I33;F33;I22;F22;I11;F11;I121;F121;I132;F132;C11" emptyCellReference="1"/>
  </ignoredErrors>
  <tableParts count="12">
    <tablePart r:id="rId1"/>
    <tablePart r:id="rId2"/>
    <tablePart r:id="rId3"/>
    <tablePart r:id="rId4"/>
    <tablePart r:id="rId5"/>
    <tablePart r:id="rId6"/>
    <tablePart r:id="rId7"/>
    <tablePart r:id="rId8"/>
    <tablePart r:id="rId9"/>
    <tablePart r:id="rId10"/>
    <tablePart r:id="rId11"/>
    <tablePart r:id="rId12"/>
  </tableParts>
</worksheet>
</file>

<file path=docProps/app.xml><?xml version="1.0" encoding="utf-8"?>
<Properties xmlns="http://schemas.openxmlformats.org/officeDocument/2006/extended-properties" xmlns:vt="http://schemas.openxmlformats.org/officeDocument/2006/docPropsVTypes">
  <Application>WPS Spreadsheets</Application>
  <HeadingPairs>
    <vt:vector size="2" baseType="variant">
      <vt:variant>
        <vt:lpstr>工作表</vt:lpstr>
      </vt:variant>
      <vt:variant>
        <vt:i4>1</vt:i4>
      </vt:variant>
    </vt:vector>
  </HeadingPairs>
  <TitlesOfParts>
    <vt:vector size="1" baseType="lpstr">
      <vt:lpstr>YEARLY TIMESHEET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DINDA</cp:lastModifiedBy>
  <dcterms:created xsi:type="dcterms:W3CDTF">2018-05-25T08:57:00Z</dcterms:created>
  <dcterms:modified xsi:type="dcterms:W3CDTF">2020-05-17T12:43:33Z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1033-11.2.0.9327</vt:lpwstr>
  </property>
</Properties>
</file>