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activeTab="1"/>
  </bookViews>
  <sheets>
    <sheet name="Summary" sheetId="1" r:id="rId1"/>
    <sheet name="Expense" sheetId="2" r:id="rId2"/>
  </sheets>
  <definedNames>
    <definedName name="_xlnm.Print_Titles" localSheetId="1">Expense!$2:$3</definedName>
    <definedName name="_xlnm.Print_Titles" localSheetId="0">Summary!$2:$2</definedName>
    <definedName name="RowTitleRegion1..O4">Summary!$B$2</definedName>
    <definedName name="Title1">Income[[#Headers],[Category]]</definedName>
    <definedName name="Title2">Expenses[[#Headers],[Category]]</definedName>
  </definedNames>
  <calcPr calcId="144525"/>
</workbook>
</file>

<file path=xl/sharedStrings.xml><?xml version="1.0" encoding="utf-8"?>
<sst xmlns="http://schemas.openxmlformats.org/spreadsheetml/2006/main" count="69" uniqueCount="40">
  <si>
    <t>Personal Budget</t>
  </si>
  <si>
    <t>Jan</t>
  </si>
  <si>
    <t>Feb</t>
  </si>
  <si>
    <t>March</t>
  </si>
  <si>
    <t>April</t>
  </si>
  <si>
    <t>May</t>
  </si>
  <si>
    <t>June</t>
  </si>
  <si>
    <t>July</t>
  </si>
  <si>
    <t>Aug</t>
  </si>
  <si>
    <t>Sept</t>
  </si>
  <si>
    <t>Oct</t>
  </si>
  <si>
    <t>Nov</t>
  </si>
  <si>
    <t>Dec</t>
  </si>
  <si>
    <t>Year</t>
  </si>
  <si>
    <t>Total expenses</t>
  </si>
  <si>
    <t>Cash short/extra</t>
  </si>
  <si>
    <t>Income</t>
  </si>
  <si>
    <t>Category</t>
  </si>
  <si>
    <t>Wages</t>
  </si>
  <si>
    <t>Interest/dividends</t>
  </si>
  <si>
    <t>Miscellaneous</t>
  </si>
  <si>
    <t>Total</t>
  </si>
  <si>
    <t>Expenses</t>
  </si>
  <si>
    <t>Sub category</t>
  </si>
  <si>
    <t>Home</t>
  </si>
  <si>
    <t>Mortgage/rent</t>
  </si>
  <si>
    <t>Daily living</t>
  </si>
  <si>
    <t xml:space="preserve">Groceries </t>
  </si>
  <si>
    <t>Transportation</t>
  </si>
  <si>
    <t>Gas/fuel</t>
  </si>
  <si>
    <t>Entertainment</t>
  </si>
  <si>
    <t>Cable TV</t>
  </si>
  <si>
    <t>Health</t>
  </si>
  <si>
    <t>Health club dues</t>
  </si>
  <si>
    <t>Vacations</t>
  </si>
  <si>
    <t>Plane fare</t>
  </si>
  <si>
    <t>Recreation</t>
  </si>
  <si>
    <t>Gym fees</t>
  </si>
  <si>
    <t>Dues/Subscription</t>
  </si>
  <si>
    <t>Magazines</t>
  </si>
</sst>
</file>

<file path=xl/styles.xml><?xml version="1.0" encoding="utf-8"?>
<styleSheet xmlns="http://schemas.openxmlformats.org/spreadsheetml/2006/main">
  <numFmts count="5">
    <numFmt numFmtId="176" formatCode="&quot;$&quot;#,##0"/>
    <numFmt numFmtId="177" formatCode="_(* #,##0_);_(* \(#,##0\);_(* &quot;-&quot;_);_(@_)"/>
    <numFmt numFmtId="178" formatCode="_-&quot;Rp&quot;* #,##0_-;\-&quot;Rp&quot;* #,##0_-;_-&quot;Rp&quot;* &quot;-&quot;??_-;_-@_-"/>
    <numFmt numFmtId="179" formatCode="_(* #,##0.00_);_(* \(#,##0.00\);_(* &quot;-&quot;??_);_(@_)"/>
    <numFmt numFmtId="180" formatCode="_-&quot;Rp&quot;* #,##0.00_-;\-&quot;Rp&quot;* #,##0.00_-;_-&quot;Rp&quot;* &quot;-&quot;??_-;_-@_-"/>
  </numFmts>
  <fonts count="22">
    <font>
      <sz val="11"/>
      <name val="Calibri"/>
      <charset val="134"/>
      <scheme val="minor"/>
    </font>
    <font>
      <sz val="20"/>
      <color theme="3"/>
      <name val="Calibri"/>
      <charset val="134"/>
      <scheme val="major"/>
    </font>
    <font>
      <b/>
      <sz val="12"/>
      <color theme="0"/>
      <name val="Calibri"/>
      <charset val="134"/>
      <scheme val="major"/>
    </font>
    <font>
      <b/>
      <sz val="11"/>
      <color theme="0"/>
      <name val="Calibri"/>
      <charset val="134"/>
      <scheme val="minor"/>
    </font>
    <font>
      <b/>
      <sz val="11"/>
      <color theme="0"/>
      <name val="Calibri"/>
      <charset val="134"/>
      <scheme val="major"/>
    </font>
    <font>
      <sz val="11"/>
      <name val="Calibri"/>
      <charset val="134"/>
      <scheme val="major"/>
    </font>
    <font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sz val="11"/>
      <color rgb="FFFF000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i/>
      <sz val="11"/>
      <color theme="1" tint="0.349986266670736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-0.25"/>
        <bgColor indexed="64"/>
      </patternFill>
    </fill>
    <fill>
      <patternFill patternType="solid">
        <fgColor theme="7" tint="-0.2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-0.2499465926084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 style="thin">
        <color theme="0"/>
      </right>
      <top style="medium">
        <color theme="0"/>
      </top>
      <bottom style="medium">
        <color theme="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 wrapText="1"/>
    </xf>
    <xf numFmtId="0" fontId="7" fillId="9" borderId="0" applyNumberFormat="0" applyBorder="0" applyAlignment="0" applyProtection="0">
      <alignment vertical="center"/>
    </xf>
    <xf numFmtId="179" fontId="10" fillId="0" borderId="0" applyFont="0" applyFill="0" applyBorder="0" applyAlignment="0" applyProtection="0">
      <alignment vertical="center"/>
    </xf>
    <xf numFmtId="177" fontId="10" fillId="0" borderId="0" applyFont="0" applyFill="0" applyBorder="0" applyAlignment="0" applyProtection="0">
      <alignment vertical="center"/>
    </xf>
    <xf numFmtId="178" fontId="10" fillId="0" borderId="0" applyFont="0" applyFill="0" applyBorder="0" applyAlignment="0" applyProtection="0">
      <alignment vertical="center"/>
    </xf>
    <xf numFmtId="180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8" fillId="10" borderId="5" applyNumberFormat="0" applyAlignment="0" applyProtection="0">
      <alignment vertical="center"/>
    </xf>
    <xf numFmtId="0" fontId="4" fillId="20" borderId="2" applyNumberFormat="0" applyProtection="0">
      <alignment horizontal="center" vertical="center"/>
    </xf>
    <xf numFmtId="0" fontId="10" fillId="21" borderId="7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" fillId="22" borderId="1" applyNumberFormat="0" applyProtection="0">
      <alignment vertical="center"/>
    </xf>
    <xf numFmtId="0" fontId="4" fillId="20" borderId="2" applyNumberFormat="0" applyProtection="0">
      <alignment vertical="center"/>
    </xf>
    <xf numFmtId="0" fontId="5" fillId="6" borderId="4" applyNumberFormat="0" applyProtection="0">
      <alignment vertical="center"/>
    </xf>
    <xf numFmtId="0" fontId="17" fillId="28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1" fillId="15" borderId="6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1" fillId="1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176" fontId="6" fillId="0" borderId="4" applyFill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176" fontId="6" fillId="0" borderId="4" applyFill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37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8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 wrapText="1"/>
    </xf>
    <xf numFmtId="0" fontId="1" fillId="0" borderId="0" xfId="16" applyNumberFormat="1" applyAlignment="1">
      <alignment vertical="center"/>
    </xf>
    <xf numFmtId="0" fontId="2" fillId="2" borderId="1" xfId="18" applyFill="1">
      <alignment vertical="center"/>
    </xf>
    <xf numFmtId="0" fontId="3" fillId="3" borderId="2" xfId="19" applyFont="1" applyFill="1" applyBorder="1">
      <alignment vertical="center"/>
    </xf>
    <xf numFmtId="0" fontId="3" fillId="3" borderId="2" xfId="8" applyFont="1" applyFill="1" applyBorder="1">
      <alignment horizontal="center" vertical="center"/>
    </xf>
    <xf numFmtId="0" fontId="0" fillId="4" borderId="3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176" fontId="0" fillId="0" borderId="0" xfId="0" applyNumberFormat="1" applyFont="1">
      <alignment vertical="center" wrapText="1"/>
    </xf>
    <xf numFmtId="176" fontId="0" fillId="0" borderId="0" xfId="35" applyNumberFormat="1" applyFont="1" applyFill="1" applyBorder="1" applyAlignment="1">
      <alignment vertical="center" wrapText="1"/>
    </xf>
    <xf numFmtId="0" fontId="0" fillId="5" borderId="0" xfId="0" applyFont="1" applyFill="1" applyBorder="1" applyAlignment="1">
      <alignment vertical="center" wrapText="1"/>
    </xf>
    <xf numFmtId="0" fontId="0" fillId="4" borderId="0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Font="1" applyFill="1" applyBorder="1">
      <alignment vertical="center" wrapText="1"/>
    </xf>
    <xf numFmtId="176" fontId="0" fillId="0" borderId="0" xfId="0" applyNumberFormat="1" applyFont="1" applyFill="1" applyBorder="1">
      <alignment vertical="center" wrapText="1"/>
    </xf>
    <xf numFmtId="176" fontId="0" fillId="0" borderId="0" xfId="28" applyNumberFormat="1" applyFont="1" applyFill="1" applyBorder="1" applyAlignment="1">
      <alignment vertical="center"/>
    </xf>
    <xf numFmtId="0" fontId="1" fillId="0" borderId="1" xfId="16" applyNumberFormat="1" applyBorder="1" applyAlignment="1">
      <alignment vertical="center"/>
    </xf>
    <xf numFmtId="0" fontId="4" fillId="2" borderId="2" xfId="8" applyFill="1" applyAlignment="1">
      <alignment horizontal="center" vertical="center" wrapText="1"/>
    </xf>
    <xf numFmtId="0" fontId="4" fillId="2" borderId="2" xfId="8" applyFill="1">
      <alignment horizontal="center" vertical="center"/>
    </xf>
    <xf numFmtId="0" fontId="5" fillId="6" borderId="4" xfId="20" applyNumberFormat="1" applyAlignment="1">
      <alignment vertical="center" wrapText="1"/>
    </xf>
    <xf numFmtId="176" fontId="6" fillId="6" borderId="4" xfId="35" applyFill="1">
      <alignment vertical="center"/>
    </xf>
    <xf numFmtId="176" fontId="6" fillId="0" borderId="4" xfId="35" applyFill="1">
      <alignment vertical="center"/>
    </xf>
    <xf numFmtId="176" fontId="6" fillId="0" borderId="0" xfId="0" applyNumberFormat="1" applyFont="1" applyFill="1">
      <alignment vertical="center" wrapText="1"/>
    </xf>
    <xf numFmtId="176" fontId="6" fillId="6" borderId="4" xfId="28" applyFill="1">
      <alignment vertical="center"/>
    </xf>
    <xf numFmtId="176" fontId="6" fillId="0" borderId="4" xfId="28">
      <alignment vertical="center"/>
    </xf>
    <xf numFmtId="176" fontId="6" fillId="0" borderId="4" xfId="0" applyNumberFormat="1" applyFont="1" applyFill="1" applyBorder="1" applyAlignment="1">
      <alignment vertical="center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Amount" xfId="35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dxfs count="34"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b val="0"/>
        <i val="0"/>
        <strike val="0"/>
        <u val="none"/>
        <sz val="11"/>
        <color auto="1"/>
      </font>
      <fill>
        <patternFill patternType="none"/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numFmt numFmtId="176" formatCode="&quot;$&quot;#,##0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font>
        <name val="Calibri"/>
        <scheme val="none"/>
        <family val="2"/>
        <b val="0"/>
        <i val="0"/>
        <strike val="0"/>
        <u val="none"/>
        <sz val="11"/>
        <color auto="1"/>
      </font>
      <fill>
        <patternFill patternType="solid">
          <bgColor theme="0"/>
        </patternFill>
      </fill>
      <alignment vertical="center" wrapText="1"/>
    </dxf>
    <dxf>
      <border>
        <vertical style="thin">
          <color theme="6" tint="0.399945066682943"/>
        </vertical>
      </border>
    </dxf>
    <dxf>
      <fill>
        <patternFill patternType="solid">
          <bgColor theme="7" tint="0.799981688894314"/>
        </patternFill>
      </fill>
      <border>
        <bottom style="thin">
          <color theme="0"/>
        </bottom>
        <vertical style="thin">
          <color theme="6" tint="0.399945066682943"/>
        </vertical>
        <horizontal/>
      </border>
    </dxf>
    <dxf>
      <fill>
        <patternFill patternType="solid">
          <bgColor theme="7" tint="0.399945066682943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</border>
    </dxf>
    <dxf>
      <font>
        <color theme="0"/>
      </font>
      <fill>
        <patternFill patternType="solid">
          <bgColor theme="6" tint="-0.249946592608417"/>
        </patternFill>
      </fill>
      <border>
        <top style="thin">
          <color theme="0"/>
        </top>
        <bottom style="thin">
          <color theme="0"/>
        </bottom>
      </border>
    </dxf>
    <dxf>
      <font>
        <color auto="1"/>
      </font>
    </dxf>
  </dxfs>
  <tableStyles count="1" defaultTableStyle="TableStyleMedium2" defaultPivotStyle="PivotStyleLight16">
    <tableStyle name="Expense" pivot="0" count="5">
      <tableStyleElement type="wholeTable" dxfId="33"/>
      <tableStyleElement type="headerRow" dxfId="32"/>
      <tableStyleElement type="totalRow" dxfId="31"/>
      <tableStyleElement type="firstRowStripe" dxfId="30"/>
      <tableStyleElement type="secondRowStripe" dxfId="2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5FBFD"/>
      <rgbColor rgb="00CCFFCC"/>
      <rgbColor rgb="00FFFF99"/>
      <rgbColor rgb="00C5E0F3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2" name="Income" displayName="Income" ref="B6:O10" totalsRowCount="1">
  <autoFilter ref="B6:O9"/>
  <tableColumns count="14">
    <tableColumn id="1" name="Category" totalsRowLabel="Total" dataDxfId="0"/>
    <tableColumn id="2" name="Jan" totalsRowFunction="sum" dataDxfId="1"/>
    <tableColumn id="3" name="Feb" totalsRowFunction="sum" dataDxfId="2"/>
    <tableColumn id="4" name="March" totalsRowFunction="sum" dataDxfId="3"/>
    <tableColumn id="5" name="April" totalsRowFunction="sum" dataDxfId="4"/>
    <tableColumn id="6" name="May" totalsRowFunction="sum" dataDxfId="5"/>
    <tableColumn id="7" name="June" totalsRowFunction="sum" dataDxfId="6"/>
    <tableColumn id="8" name="July" totalsRowFunction="sum" dataDxfId="7"/>
    <tableColumn id="9" name="Aug" totalsRowFunction="sum" dataDxfId="8"/>
    <tableColumn id="10" name="Sept" totalsRowFunction="sum" dataDxfId="9"/>
    <tableColumn id="11" name="Oct" totalsRowFunction="sum" dataDxfId="10"/>
    <tableColumn id="12" name="Nov" totalsRowFunction="sum" dataDxfId="11"/>
    <tableColumn id="13" name="Dec" totalsRowFunction="sum" dataDxfId="12"/>
    <tableColumn id="14" name="Year" totalsRowFunction="sum" dataDxfId="13"/>
  </tableColumns>
  <tableStyleInfo name="Expense" showFirstColumn="0" showLastColumn="0" showRowStripes="1" showColumnStripes="1"/>
</table>
</file>

<file path=xl/tables/table2.xml><?xml version="1.0" encoding="utf-8"?>
<table xmlns="http://schemas.openxmlformats.org/spreadsheetml/2006/main" id="1" name="Expenses" displayName="Expenses" ref="B3:P12" totalsRowCount="1">
  <autoFilter ref="B3:P11"/>
  <tableColumns count="15">
    <tableColumn id="1" name="Category" totalsRowLabel="Total" dataDxfId="14"/>
    <tableColumn id="2" name="Sub category" dataDxfId="15"/>
    <tableColumn id="3" name="Jan" totalsRowFunction="sum" dataDxfId="16"/>
    <tableColumn id="4" name="Feb" totalsRowFunction="sum" dataDxfId="17"/>
    <tableColumn id="5" name="March" totalsRowFunction="sum" dataDxfId="18"/>
    <tableColumn id="6" name="April" totalsRowFunction="sum" dataDxfId="19"/>
    <tableColumn id="7" name="May" totalsRowFunction="sum" dataDxfId="20"/>
    <tableColumn id="8" name="June" totalsRowFunction="sum" dataDxfId="21"/>
    <tableColumn id="9" name="July" totalsRowFunction="sum" dataDxfId="22"/>
    <tableColumn id="10" name="Aug" totalsRowFunction="sum" dataDxfId="23"/>
    <tableColumn id="11" name="Sept" totalsRowFunction="sum" dataDxfId="24"/>
    <tableColumn id="12" name="Oct" totalsRowFunction="sum" dataDxfId="25"/>
    <tableColumn id="13" name="Nov" totalsRowFunction="sum" dataDxfId="26"/>
    <tableColumn id="14" name="Dec" totalsRowFunction="sum" dataDxfId="27"/>
    <tableColumn id="15" name="Year" totalsRowFunction="sum" dataDxfId="28"/>
  </tableColumns>
  <tableStyleInfo name="Expense" showFirstColumn="0" showLastColumn="0" showRowStripes="1" showColumnStripes="0"/>
</table>
</file>

<file path=xl/theme/theme1.xml><?xml version="1.0" encoding="utf-8"?>
<a:theme xmlns:a="http://schemas.openxmlformats.org/drawingml/2006/main" name="Technic">
  <a:themeElements>
    <a:clrScheme name="Technic">
      <a:dk1>
        <a:sysClr val="windowText" lastClr="000000"/>
      </a:dk1>
      <a:lt1>
        <a:sysClr val="window" lastClr="FFFFFF"/>
      </a:lt1>
      <a:dk2>
        <a:srgbClr val="3B3B3B"/>
      </a:dk2>
      <a:lt2>
        <a:srgbClr val="D4D2D0"/>
      </a:lt2>
      <a:accent1>
        <a:srgbClr val="6EA0B0"/>
      </a:accent1>
      <a:accent2>
        <a:srgbClr val="CCAF0A"/>
      </a:accent2>
      <a:accent3>
        <a:srgbClr val="8D89A4"/>
      </a:accent3>
      <a:accent4>
        <a:srgbClr val="748560"/>
      </a:accent4>
      <a:accent5>
        <a:srgbClr val="9E9273"/>
      </a:accent5>
      <a:accent6>
        <a:srgbClr val="7E848D"/>
      </a:accent6>
      <a:hlink>
        <a:srgbClr val="00E2DC"/>
      </a:hlink>
      <a:folHlink>
        <a:srgbClr val="00918A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0000"/>
                <a:satMod val="150000"/>
              </a:schemeClr>
            </a:gs>
            <a:gs pos="23000">
              <a:schemeClr val="phClr">
                <a:tint val="98000"/>
                <a:shade val="87000"/>
                <a:satMod val="105000"/>
              </a:schemeClr>
            </a:gs>
            <a:gs pos="35000">
              <a:schemeClr val="phClr">
                <a:shade val="70000"/>
              </a:schemeClr>
            </a:gs>
            <a:gs pos="58000">
              <a:schemeClr val="phClr">
                <a:shade val="49000"/>
                <a:satMod val="120000"/>
              </a:schemeClr>
            </a:gs>
            <a:gs pos="80000">
              <a:schemeClr val="phClr">
                <a:shade val="50000"/>
                <a:satMod val="120000"/>
              </a:schemeClr>
            </a:gs>
            <a:gs pos="90000">
              <a:schemeClr val="phClr">
                <a:shade val="57000"/>
                <a:satMod val="130000"/>
              </a:schemeClr>
            </a:gs>
            <a:gs pos="100000">
              <a:schemeClr val="phClr">
                <a:shade val="76000"/>
                <a:satMod val="150000"/>
              </a:schemeClr>
            </a:gs>
          </a:gsLst>
          <a:lin ang="5400000" scaled="1"/>
        </a:gradFill>
      </a:fillStyleLst>
      <a:lnStyleLst>
        <a:ln w="317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50000"/>
              </a:schemeClr>
            </a:gs>
            <a:gs pos="30000">
              <a:schemeClr val="phClr">
                <a:shade val="60000"/>
                <a:satMod val="150000"/>
              </a:schemeClr>
            </a:gs>
            <a:gs pos="100000">
              <a:schemeClr val="phClr">
                <a:tint val="83000"/>
                <a:satMod val="200000"/>
              </a:schemeClr>
            </a:gs>
          </a:gsLst>
          <a:lin ang="13000000" scaled="0"/>
        </a:gra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120000" t="100000" r="100000" b="10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B1:O10"/>
  <sheetViews>
    <sheetView showGridLines="0" workbookViewId="0">
      <pane ySplit="4" topLeftCell="A5" activePane="bottomLeft" state="frozen"/>
      <selection/>
      <selection pane="bottomLeft" activeCell="C8" sqref="C8"/>
    </sheetView>
  </sheetViews>
  <sheetFormatPr defaultColWidth="9" defaultRowHeight="30" customHeight="1"/>
  <cols>
    <col min="1" max="1" width="2.71428571428571" customWidth="1"/>
    <col min="2" max="2" width="22.5714285714286" style="11" customWidth="1"/>
    <col min="3" max="15" width="12.5714285714286" customWidth="1"/>
    <col min="16" max="16" width="2.71428571428571" customWidth="1"/>
  </cols>
  <sheetData>
    <row r="1" ht="39.95" customHeight="1" spans="2:15">
      <c r="B1" s="15" t="s">
        <v>0</v>
      </c>
      <c r="C1" s="15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2:15">
      <c r="B2" s="16"/>
      <c r="C2" s="17" t="s">
        <v>1</v>
      </c>
      <c r="D2" s="17" t="s">
        <v>2</v>
      </c>
      <c r="E2" s="17" t="s">
        <v>3</v>
      </c>
      <c r="F2" s="17" t="s">
        <v>4</v>
      </c>
      <c r="G2" s="17" t="s">
        <v>5</v>
      </c>
      <c r="H2" s="17" t="s">
        <v>6</v>
      </c>
      <c r="I2" s="17" t="s">
        <v>7</v>
      </c>
      <c r="J2" s="17" t="s">
        <v>8</v>
      </c>
      <c r="K2" s="17" t="s">
        <v>9</v>
      </c>
      <c r="L2" s="17" t="s">
        <v>10</v>
      </c>
      <c r="M2" s="17" t="s">
        <v>11</v>
      </c>
      <c r="N2" s="17" t="s">
        <v>12</v>
      </c>
      <c r="O2" s="17" t="s">
        <v>13</v>
      </c>
    </row>
    <row r="3" customHeight="1" spans="2:15">
      <c r="B3" s="18" t="s">
        <v>14</v>
      </c>
      <c r="C3" s="19">
        <f>Expenses[[#Totals],[Jan]]</f>
        <v>0</v>
      </c>
      <c r="D3" s="19">
        <f>Expenses[[#Totals],[Feb]]</f>
        <v>0</v>
      </c>
      <c r="E3" s="19">
        <f>Expenses[[#Totals],[March]]</f>
        <v>0</v>
      </c>
      <c r="F3" s="19">
        <f>Expenses[[#Totals],[April]]</f>
        <v>0</v>
      </c>
      <c r="G3" s="19">
        <f>Expenses[[#Totals],[May]]</f>
        <v>0</v>
      </c>
      <c r="H3" s="19">
        <f>Expenses[[#Totals],[June]]</f>
        <v>0</v>
      </c>
      <c r="I3" s="19">
        <f>Expenses[[#Totals],[July]]</f>
        <v>0</v>
      </c>
      <c r="J3" s="19">
        <f>Expenses[[#Totals],[Aug]]</f>
        <v>0</v>
      </c>
      <c r="K3" s="19">
        <f>Expenses[[#Totals],[Sept]]</f>
        <v>0</v>
      </c>
      <c r="L3" s="19">
        <f>Expenses[[#Totals],[Oct]]</f>
        <v>0</v>
      </c>
      <c r="M3" s="19">
        <f>Expenses[[#Totals],[Nov]]</f>
        <v>0</v>
      </c>
      <c r="N3" s="19">
        <f>Expenses[[#Totals],[Dec]]</f>
        <v>0</v>
      </c>
      <c r="O3" s="22">
        <f>SUM(C3:N3)</f>
        <v>0</v>
      </c>
    </row>
    <row r="4" customHeight="1" spans="2:15">
      <c r="B4" s="11" t="s">
        <v>15</v>
      </c>
      <c r="C4" s="20">
        <f>SUM(Income[[#Totals],[Jan]]-C3)</f>
        <v>0</v>
      </c>
      <c r="D4" s="20">
        <f>SUM(Income[[#Totals],[Feb]]-D3)</f>
        <v>0</v>
      </c>
      <c r="E4" s="20">
        <f>SUM(Income[[#Totals],[March]]-E3)</f>
        <v>0</v>
      </c>
      <c r="F4" s="20">
        <f>SUM(Income[[#Totals],[April]]-F3)</f>
        <v>0</v>
      </c>
      <c r="G4" s="20">
        <f>SUM(Income[[#Totals],[May]]-G3)</f>
        <v>0</v>
      </c>
      <c r="H4" s="20">
        <f>SUM(Income[[#Totals],[June]]-H3)</f>
        <v>0</v>
      </c>
      <c r="I4" s="20">
        <f>SUM(Income[[#Totals],[July]]-I3)</f>
        <v>0</v>
      </c>
      <c r="J4" s="20">
        <f>SUM(Income[[#Totals],[Aug]]-J3)</f>
        <v>0</v>
      </c>
      <c r="K4" s="20">
        <f>SUM(Income[[#Totals],[Sept]]-K3)</f>
        <v>0</v>
      </c>
      <c r="L4" s="20">
        <f>SUM(Income[[#Totals],[Oct]]-L3)</f>
        <v>0</v>
      </c>
      <c r="M4" s="20">
        <f>SUM(Income[[#Totals],[Nov]]-M3)</f>
        <v>0</v>
      </c>
      <c r="N4" s="20">
        <f>SUM(Income[[#Totals],[Dec]]-N3)</f>
        <v>0</v>
      </c>
      <c r="O4" s="20">
        <f>SUM(C4:N4)</f>
        <v>0</v>
      </c>
    </row>
    <row r="5" customHeight="1" spans="2:15">
      <c r="B5" s="2" t="s">
        <v>16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customHeight="1" spans="2:15">
      <c r="B6" s="3" t="s">
        <v>17</v>
      </c>
      <c r="C6" s="4" t="s">
        <v>1</v>
      </c>
      <c r="D6" s="3" t="s">
        <v>2</v>
      </c>
      <c r="E6" s="3" t="s">
        <v>3</v>
      </c>
      <c r="F6" s="3" t="s">
        <v>4</v>
      </c>
      <c r="G6" s="3" t="s">
        <v>5</v>
      </c>
      <c r="H6" s="3" t="s">
        <v>6</v>
      </c>
      <c r="I6" s="3" t="s">
        <v>7</v>
      </c>
      <c r="J6" s="3" t="s">
        <v>8</v>
      </c>
      <c r="K6" s="3" t="s">
        <v>9</v>
      </c>
      <c r="L6" s="3" t="s">
        <v>10</v>
      </c>
      <c r="M6" s="3" t="s">
        <v>11</v>
      </c>
      <c r="N6" s="3" t="s">
        <v>12</v>
      </c>
      <c r="O6" s="3" t="s">
        <v>13</v>
      </c>
    </row>
    <row r="7" customHeight="1" spans="2:15">
      <c r="B7" s="11" t="s">
        <v>18</v>
      </c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3">
        <f>SUM(Income[[#This Row],[Jan]:[Dec]])</f>
        <v>0</v>
      </c>
    </row>
    <row r="8" customHeight="1" spans="2:15">
      <c r="B8" s="11" t="s">
        <v>19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3">
        <f>SUM(Income[[#This Row],[Jan]:[Dec]])</f>
        <v>0</v>
      </c>
    </row>
    <row r="9" customHeight="1" spans="2:15">
      <c r="B9" s="11" t="s">
        <v>20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3">
        <f>SUM(Income[[#This Row],[Jan]:[Dec]])</f>
        <v>0</v>
      </c>
    </row>
    <row r="10" customHeight="1" spans="2:15">
      <c r="B10" t="s">
        <v>21</v>
      </c>
      <c r="C10" s="21">
        <f>SUBTOTAL(109,Income[Jan])</f>
        <v>0</v>
      </c>
      <c r="D10" s="21">
        <f>SUBTOTAL(109,Income[Feb])</f>
        <v>0</v>
      </c>
      <c r="E10" s="21">
        <f>SUBTOTAL(109,Income[March])</f>
        <v>0</v>
      </c>
      <c r="F10" s="21">
        <f>SUBTOTAL(109,Income[April])</f>
        <v>0</v>
      </c>
      <c r="G10" s="21">
        <f>SUBTOTAL(109,Income[May])</f>
        <v>0</v>
      </c>
      <c r="H10" s="21">
        <f>SUBTOTAL(109,Income[June])</f>
        <v>0</v>
      </c>
      <c r="I10" s="21">
        <f>SUBTOTAL(109,Income[July])</f>
        <v>0</v>
      </c>
      <c r="J10" s="21">
        <f>SUBTOTAL(109,Income[Aug])</f>
        <v>0</v>
      </c>
      <c r="K10" s="21">
        <f>SUBTOTAL(109,Income[Sept])</f>
        <v>0</v>
      </c>
      <c r="L10" s="21">
        <f>SUBTOTAL(109,Income[Oct])</f>
        <v>0</v>
      </c>
      <c r="M10" s="21">
        <f>SUBTOTAL(109,Income[Nov])</f>
        <v>0</v>
      </c>
      <c r="N10" s="21">
        <f>SUBTOTAL(109,Income[Dec])</f>
        <v>0</v>
      </c>
      <c r="O10" s="24">
        <f>SUBTOTAL(109,Income[Year])</f>
        <v>0</v>
      </c>
    </row>
  </sheetData>
  <mergeCells count="1">
    <mergeCell ref="B1:C1"/>
  </mergeCells>
  <conditionalFormatting sqref="C4:N4">
    <cfRule type="iconSet" priority="2">
      <iconSet iconSet="3Arrows">
        <cfvo type="percentile" val="0"/>
        <cfvo type="num" val="0"/>
        <cfvo type="num" val="1"/>
      </iconSet>
    </cfRule>
  </conditionalFormatting>
  <conditionalFormatting sqref="O4">
    <cfRule type="iconSet" priority="1">
      <iconSet iconSet="3Arrows">
        <cfvo type="percentile" val="0"/>
        <cfvo type="num" val="0"/>
        <cfvo type="num" val="1"/>
      </iconSet>
    </cfRule>
  </conditionalFormatting>
  <dataValidations count="9">
    <dataValidation allowBlank="1" showInputMessage="1" showErrorMessage="1" prompt="Create a Basic Personal Budget in this workbook. Total Monthly and Annual Expenses are automatically updated in this worksheet. Enter details in Income table" sqref="A1"/>
    <dataValidation allowBlank="1" showInputMessage="1" showErrorMessage="1" prompt="Months are in cells at right. Total expenses and Cash shortage or surplus are automatically calculated in cells C3 through O4, below" sqref="B2"/>
    <dataValidation allowBlank="1" showInputMessage="1" showErrorMessage="1" prompt="Cash shortage or surplus is automatically calculated in cells at right with icons updating accordingly" sqref="B4"/>
    <dataValidation allowBlank="1" showInputMessage="1" showErrorMessage="1" prompt="Title of this worksheet is in this cell" sqref="B1:C1"/>
    <dataValidation allowBlank="1" showInputMessage="1" showErrorMessage="1" prompt="Enter Category in this column under this heading. Use heading filters to find specific entries" sqref="B6"/>
    <dataValidation allowBlank="1" showInputMessage="1" showErrorMessage="1" prompt="Total expenses are automatically calculated in cells at right" sqref="B3"/>
    <dataValidation allowBlank="1" showInputMessage="1" showErrorMessage="1" prompt="Enter Income details in table below" sqref="B5"/>
    <dataValidation allowBlank="1" showInputMessage="1" showErrorMessage="1" prompt="Enter income for this month in this column under this heading" sqref="C6:N6"/>
    <dataValidation allowBlank="1" showInputMessage="1" showErrorMessage="1" prompt="Annual incomes are automatically calculated in this column under this heading" sqref="O6"/>
  </dataValidations>
  <printOptions horizontalCentered="1"/>
  <pageMargins left="0.5" right="0.5" top="0.75" bottom="0.75" header="0.5" footer="0.5"/>
  <pageSetup paperSize="1" scale="67" fitToHeight="0" orientation="landscape" horizontalDpi="200" verticalDpi="200"/>
  <headerFooter alignWithMargins="0" differentFirst="1">
    <oddFooter>&amp;CPage &amp;P of &amp;N</oddFooter>
  </headerFooter>
  <ignoredErrors>
    <ignoredError sqref="O7:O9" emptyCellReference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  <pageSetUpPr fitToPage="1"/>
  </sheetPr>
  <dimension ref="B1:P12"/>
  <sheetViews>
    <sheetView showGridLines="0" tabSelected="1" workbookViewId="0">
      <pane ySplit="1" topLeftCell="A2" activePane="bottomLeft" state="frozen"/>
      <selection/>
      <selection pane="bottomLeft" activeCell="C6" sqref="C6"/>
    </sheetView>
  </sheetViews>
  <sheetFormatPr defaultColWidth="9" defaultRowHeight="30" customHeight="1"/>
  <cols>
    <col min="1" max="1" width="2.71428571428571" customWidth="1"/>
    <col min="2" max="2" width="19.2857142857143" customWidth="1"/>
    <col min="3" max="3" width="21.7142857142857" customWidth="1"/>
    <col min="4" max="16" width="12.5714285714286" customWidth="1"/>
    <col min="17" max="17" width="2.71428571428571" customWidth="1"/>
  </cols>
  <sheetData>
    <row r="1" ht="39.95" customHeight="1" spans="2: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customHeight="1" spans="2:16">
      <c r="B2" s="2" t="s">
        <v>22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customHeight="1" spans="2:16">
      <c r="B3" s="3" t="s">
        <v>17</v>
      </c>
      <c r="C3" s="3" t="s">
        <v>23</v>
      </c>
      <c r="D3" s="4" t="s">
        <v>1</v>
      </c>
      <c r="E3" s="3" t="s">
        <v>2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  <c r="K3" s="3" t="s">
        <v>8</v>
      </c>
      <c r="L3" s="3" t="s">
        <v>9</v>
      </c>
      <c r="M3" s="3" t="s">
        <v>10</v>
      </c>
      <c r="N3" s="3" t="s">
        <v>11</v>
      </c>
      <c r="O3" s="3" t="s">
        <v>12</v>
      </c>
      <c r="P3" s="3" t="s">
        <v>13</v>
      </c>
    </row>
    <row r="4" customHeight="1" spans="2:16">
      <c r="B4" s="5" t="s">
        <v>24</v>
      </c>
      <c r="C4" s="6" t="s">
        <v>25</v>
      </c>
      <c r="D4" s="7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4">
        <f>SUM(Expense!$D4:$O4)</f>
        <v>0</v>
      </c>
    </row>
    <row r="5" customHeight="1" spans="2:16">
      <c r="B5" s="9" t="s">
        <v>26</v>
      </c>
      <c r="C5" s="6" t="s">
        <v>27</v>
      </c>
      <c r="D5" s="7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14">
        <f>SUM(Expense!$D5:$O5)</f>
        <v>0</v>
      </c>
    </row>
    <row r="6" customHeight="1" spans="2:16">
      <c r="B6" s="10" t="s">
        <v>28</v>
      </c>
      <c r="C6" s="6" t="s">
        <v>29</v>
      </c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14">
        <f>SUM(Expense!$D6:$O6)</f>
        <v>0</v>
      </c>
    </row>
    <row r="7" customHeight="1" spans="2:16">
      <c r="B7" s="9" t="s">
        <v>30</v>
      </c>
      <c r="C7" s="6" t="s">
        <v>31</v>
      </c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14">
        <f>SUM(Expense!$D7:$O7)</f>
        <v>0</v>
      </c>
    </row>
    <row r="8" customHeight="1" spans="2:16">
      <c r="B8" s="10" t="s">
        <v>32</v>
      </c>
      <c r="C8" s="6" t="s">
        <v>33</v>
      </c>
      <c r="D8" s="7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14">
        <f>SUM(Expense!$D8:$O8)</f>
        <v>0</v>
      </c>
    </row>
    <row r="9" customHeight="1" spans="2:16">
      <c r="B9" s="9" t="s">
        <v>34</v>
      </c>
      <c r="C9" s="6" t="s">
        <v>35</v>
      </c>
      <c r="D9" s="7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14">
        <f>SUM(Expense!$D9:$O9)</f>
        <v>0</v>
      </c>
    </row>
    <row r="10" customHeight="1" spans="2:16">
      <c r="B10" s="10" t="s">
        <v>36</v>
      </c>
      <c r="C10" s="6" t="s">
        <v>37</v>
      </c>
      <c r="D10" s="7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14">
        <f>SUM(Expense!$D10:$O10)</f>
        <v>0</v>
      </c>
    </row>
    <row r="11" customHeight="1" spans="2:16">
      <c r="B11" s="9" t="s">
        <v>38</v>
      </c>
      <c r="C11" s="11" t="s">
        <v>39</v>
      </c>
      <c r="D11" s="7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14">
        <f>SUM(Expense!$D11:$O11)</f>
        <v>0</v>
      </c>
    </row>
    <row r="12" customHeight="1" spans="2:16">
      <c r="B12" s="12" t="s">
        <v>21</v>
      </c>
      <c r="D12" s="13">
        <f>SUBTOTAL(109,Expenses[Jan])</f>
        <v>0</v>
      </c>
      <c r="E12" s="13">
        <f>SUBTOTAL(109,Expenses[Feb])</f>
        <v>0</v>
      </c>
      <c r="F12" s="13">
        <f>SUBTOTAL(109,Expenses[March])</f>
        <v>0</v>
      </c>
      <c r="G12" s="13">
        <f>SUBTOTAL(109,Expenses[April])</f>
        <v>0</v>
      </c>
      <c r="H12" s="13">
        <f>SUBTOTAL(109,Expenses[May])</f>
        <v>0</v>
      </c>
      <c r="I12" s="13">
        <f>SUBTOTAL(109,Expenses[June])</f>
        <v>0</v>
      </c>
      <c r="J12" s="13">
        <f>SUBTOTAL(109,Expenses[July])</f>
        <v>0</v>
      </c>
      <c r="K12" s="13">
        <f>SUBTOTAL(109,Expenses[Aug])</f>
        <v>0</v>
      </c>
      <c r="L12" s="13">
        <f>SUBTOTAL(109,Expenses[Sept])</f>
        <v>0</v>
      </c>
      <c r="M12" s="13">
        <f>SUBTOTAL(109,Expenses[Oct])</f>
        <v>0</v>
      </c>
      <c r="N12" s="13">
        <f>SUBTOTAL(109,Expenses[Nov])</f>
        <v>0</v>
      </c>
      <c r="O12" s="13">
        <f>SUBTOTAL(109,Expenses[Dec])</f>
        <v>0</v>
      </c>
      <c r="P12" s="13">
        <f>SUBTOTAL(109,Expenses[Year])</f>
        <v>0</v>
      </c>
    </row>
  </sheetData>
  <mergeCells count="1">
    <mergeCell ref="B1:C1"/>
  </mergeCells>
  <dataValidations count="8">
    <dataValidation allowBlank="1" showInputMessage="1" showErrorMessage="1" prompt="Enter expenses in table below" sqref="B2"/>
    <dataValidation allowBlank="1" showInputMessage="1" showErrorMessage="1" prompt="Title of this worksheet is in this cell" sqref="B1:C1"/>
    <dataValidation allowBlank="1" showInputMessage="1" showErrorMessage="1" prompt="Enter monthly expenses in Expenses table in this worksheet. Annual expenses are automatically calculated" sqref="A1"/>
    <dataValidation allowBlank="1" showInputMessage="1" showErrorMessage="1" prompt="Select Category in this column under this heading. Press ALT+DOWN ARROW to open the drop-down list, then ENTER to make the selection" sqref="B3"/>
    <dataValidation allowBlank="1" showInputMessage="1" showErrorMessage="1" prompt="Enter Sub category in this column under this heading" sqref="C3"/>
    <dataValidation allowBlank="1" showInputMessage="1" showErrorMessage="1" prompt="Enter expenses for this month in this column under this heading" sqref="D3:O3"/>
    <dataValidation allowBlank="1" showInputMessage="1" showErrorMessage="1" prompt="Annual expenses are automatically calculated in this column under this heading" sqref="P3"/>
    <dataValidation type="list" allowBlank="1" showInputMessage="1" showErrorMessage="1" error="Select Category from the list. Select CANCEL, press ALT+DOWN ARROW for options, then DOWN ARROW and ENTER to make selection" sqref="B4:B11" errorStyle="warning">
      <formula1>"Home,Daily living,Transportation,Entertainment,Health,Vacations,Recreation,Dues/Subscription,Personal,Financial obligations,Misc. payments"</formula1>
    </dataValidation>
  </dataValidations>
  <printOptions horizontalCentered="1"/>
  <pageMargins left="0.5" right="0.5" top="0.75" bottom="0.75" header="0.5" footer="0.5"/>
  <pageSetup paperSize="1" scale="61" fitToHeight="0" orientation="landscape" horizontalDpi="200" verticalDpi="200"/>
  <headerFooter alignWithMargins="0" differentFirst="1">
    <oddFooter>&amp;CPage &amp;P of &amp;N</oddFooter>
  </headerFooter>
  <ignoredErrors>
    <ignoredError sqref="P4:P11" emptyCellReference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Summary</vt:lpstr>
      <vt:lpstr>Expense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2018-02-27T04:55:00Z</dcterms:created>
  <cp:lastPrinted>2018-02-27T11:11:00Z</cp:lastPrinted>
  <dcterms:modified xsi:type="dcterms:W3CDTF">2020-11-10T12:52:30Z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1033-11.2.0.9739</vt:lpwstr>
  </property>
</Properties>
</file>